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PCF07\postlog$\PL2-Intern\PL21\PL21-4 Product Management CEP International\13 - GLS\6 - Publikationen - Broschuren - FactSheets - Vorlagen\AddOnIncurance\"/>
    </mc:Choice>
  </mc:AlternateContent>
  <bookViews>
    <workbookView xWindow="0" yWindow="120" windowWidth="23715" windowHeight="11820"/>
  </bookViews>
  <sheets>
    <sheet name="514.60" sheetId="4" r:id="rId1"/>
    <sheet name="Variablen" sheetId="3" state="hidden" r:id="rId2"/>
  </sheets>
  <definedNames>
    <definedName name="_xlnm.Print_Area" localSheetId="0">'514.60'!$A$1:$J$32</definedName>
  </definedNames>
  <calcPr calcId="162913"/>
</workbook>
</file>

<file path=xl/calcChain.xml><?xml version="1.0" encoding="utf-8"?>
<calcChain xmlns="http://schemas.openxmlformats.org/spreadsheetml/2006/main">
  <c r="K13" i="4" l="1"/>
  <c r="K14" i="4"/>
  <c r="K15" i="4"/>
  <c r="L15" i="4" s="1"/>
  <c r="K16" i="4"/>
  <c r="L16" i="4" s="1"/>
  <c r="K17" i="4"/>
  <c r="K18" i="4"/>
  <c r="K19" i="4"/>
  <c r="K20" i="4"/>
  <c r="L20" i="4" s="1"/>
  <c r="K12" i="4"/>
  <c r="L13" i="4"/>
  <c r="N13" i="4" s="1"/>
  <c r="O13" i="4" s="1"/>
  <c r="P13" i="4" s="1"/>
  <c r="T13" i="4" s="1"/>
  <c r="I13" i="4" s="1"/>
  <c r="M13" i="4"/>
  <c r="Q13" i="4"/>
  <c r="R13" i="4"/>
  <c r="S13" i="4"/>
  <c r="L14" i="4"/>
  <c r="M14" i="4"/>
  <c r="Q14" i="4"/>
  <c r="R14" i="4"/>
  <c r="S14" i="4"/>
  <c r="M15" i="4"/>
  <c r="Q15" i="4"/>
  <c r="R15" i="4"/>
  <c r="S15" i="4"/>
  <c r="M16" i="4"/>
  <c r="Q16" i="4"/>
  <c r="R16" i="4"/>
  <c r="S16" i="4"/>
  <c r="L17" i="4"/>
  <c r="N17" i="4" s="1"/>
  <c r="O17" i="4" s="1"/>
  <c r="P17" i="4" s="1"/>
  <c r="T17" i="4" s="1"/>
  <c r="I17" i="4" s="1"/>
  <c r="M17" i="4"/>
  <c r="Q17" i="4"/>
  <c r="R17" i="4"/>
  <c r="S17" i="4"/>
  <c r="L18" i="4"/>
  <c r="M18" i="4"/>
  <c r="Q18" i="4"/>
  <c r="R18" i="4"/>
  <c r="S18" i="4"/>
  <c r="L19" i="4"/>
  <c r="N19" i="4" s="1"/>
  <c r="O19" i="4" s="1"/>
  <c r="P19" i="4" s="1"/>
  <c r="T19" i="4" s="1"/>
  <c r="I19" i="4" s="1"/>
  <c r="M19" i="4"/>
  <c r="Q19" i="4"/>
  <c r="R19" i="4"/>
  <c r="S19" i="4"/>
  <c r="M20" i="4"/>
  <c r="Q20" i="4"/>
  <c r="R20" i="4"/>
  <c r="S20" i="4"/>
  <c r="S12" i="4"/>
  <c r="R12" i="4"/>
  <c r="Q12" i="4"/>
  <c r="M12" i="4"/>
  <c r="L12" i="4"/>
  <c r="N12" i="4" s="1"/>
  <c r="O12" i="4" s="1"/>
  <c r="P12" i="4" s="1"/>
  <c r="T12" i="4" s="1"/>
  <c r="I12" i="4" s="1"/>
  <c r="N15" i="4" l="1"/>
  <c r="O15" i="4" s="1"/>
  <c r="P15" i="4" s="1"/>
  <c r="T15" i="4" s="1"/>
  <c r="I15" i="4" s="1"/>
  <c r="N16" i="4"/>
  <c r="O16" i="4" s="1"/>
  <c r="P16" i="4" s="1"/>
  <c r="T16" i="4" s="1"/>
  <c r="I16" i="4" s="1"/>
  <c r="N18" i="4"/>
  <c r="O18" i="4" s="1"/>
  <c r="P18" i="4" s="1"/>
  <c r="T18" i="4" s="1"/>
  <c r="I18" i="4" s="1"/>
  <c r="N14" i="4"/>
  <c r="O14" i="4" s="1"/>
  <c r="P14" i="4" s="1"/>
  <c r="T14" i="4" s="1"/>
  <c r="I14" i="4" s="1"/>
  <c r="N20" i="4"/>
  <c r="O20" i="4" s="1"/>
  <c r="P20" i="4" s="1"/>
  <c r="T20" i="4" s="1"/>
  <c r="I20" i="4" s="1"/>
  <c r="B10" i="3"/>
  <c r="B2" i="3"/>
  <c r="I21" i="4" l="1"/>
  <c r="I22" i="4" s="1"/>
  <c r="H23" i="4" l="1"/>
</calcChain>
</file>

<file path=xl/sharedStrings.xml><?xml version="1.0" encoding="utf-8"?>
<sst xmlns="http://schemas.openxmlformats.org/spreadsheetml/2006/main" count="120" uniqueCount="120">
  <si>
    <t>Gibraltar</t>
  </si>
  <si>
    <t>Kosovo</t>
  </si>
  <si>
    <t>Formulaire de souscription</t>
  </si>
  <si>
    <t>Raison sociale</t>
  </si>
  <si>
    <t>N° client</t>
  </si>
  <si>
    <t>Personne de contact</t>
  </si>
  <si>
    <t>N° de téléphone</t>
  </si>
  <si>
    <t>E-mail</t>
  </si>
  <si>
    <t>Date de dépôt</t>
  </si>
  <si>
    <t>N° de colis</t>
  </si>
  <si>
    <t>Valeur de la marchandise</t>
  </si>
  <si>
    <t>Type de marchandise</t>
  </si>
  <si>
    <t>Pays de destination</t>
  </si>
  <si>
    <t>Montant droits de douane/TVA à assurer</t>
  </si>
  <si>
    <t>Prime d’assurance</t>
  </si>
  <si>
    <t>Remarques</t>
  </si>
  <si>
    <t>L’assurance transport couvre tous les risques, elle est valable de porte à porte sans franchise. La valeur assurée maximale par colis s’élève à EUR 10 000.–. Les diverses dispositions figurent dans les conditions d’assurance de la Bâloise Assurances.</t>
  </si>
  <si>
    <t>Important: la couverture d’assurance ne peut être accordée que si vous nous avez fait parvenir le présent formulaire dûment rempli avant le dépôt du colis et que vous avez reçu une confirmation de Swiss Post GLS par e-mail.</t>
  </si>
  <si>
    <t>Marche à suivre</t>
  </si>
  <si>
    <t>1. Téléchargez le présent formulaire de souscription et fournissez les indications nécessaires. Vous trouverez le total des frais d’assurance à la fin du tableau.</t>
  </si>
  <si>
    <t>2. Envoyez le formulaire dûment rempli à infogls@poste.ch.</t>
  </si>
  <si>
    <t>3. Notre Service à la clientèle vous fera parvenir une confirmation de la couverture d’assurance.</t>
  </si>
  <si>
    <r>
      <rPr>
        <sz val="10"/>
        <rFont val="Frutiger 45 Light"/>
        <family val="2"/>
      </rPr>
      <t>Variables modifiables:</t>
    </r>
  </si>
  <si>
    <r>
      <rPr>
        <sz val="10"/>
        <rFont val="Frutiger 45 Light"/>
        <family val="2"/>
      </rPr>
      <t>Informations de contenu pour le menu déroulant</t>
    </r>
  </si>
  <si>
    <r>
      <rPr>
        <sz val="10"/>
        <rFont val="Frutiger 45 Light"/>
        <family val="2"/>
      </rPr>
      <t>Protection minimale incluse dans le prix du colis</t>
    </r>
  </si>
  <si>
    <r>
      <rPr>
        <sz val="10"/>
        <rFont val="Frutiger 45 Light"/>
        <family val="2"/>
      </rPr>
      <t>Prix forfaitaire</t>
    </r>
  </si>
  <si>
    <r>
      <rPr>
        <sz val="10"/>
        <rFont val="Frutiger 45 Light"/>
        <family val="2"/>
      </rPr>
      <t>Date minimale:</t>
    </r>
  </si>
  <si>
    <r>
      <rPr>
        <sz val="10"/>
        <rFont val="Frutiger 45 Light"/>
        <family val="2"/>
      </rPr>
      <t>Fragile</t>
    </r>
  </si>
  <si>
    <r>
      <rPr>
        <sz val="10"/>
        <rFont val="Frutiger 45 Light"/>
        <family val="2"/>
      </rPr>
      <t>Ni montres ni bijoux - fragile</t>
    </r>
  </si>
  <si>
    <r>
      <rPr>
        <sz val="10"/>
        <rFont val="Frutiger 45 Light"/>
        <family val="2"/>
      </rPr>
      <t>Pas fragile</t>
    </r>
  </si>
  <si>
    <r>
      <rPr>
        <sz val="10"/>
        <rFont val="Frutiger 45 Light"/>
        <family val="2"/>
      </rPr>
      <t>Ni montres ni bijoux - pas fragile</t>
    </r>
  </si>
  <si>
    <r>
      <rPr>
        <sz val="10"/>
        <rFont val="Frutiger 45 Light"/>
        <family val="2"/>
      </rPr>
      <t>Montres</t>
    </r>
  </si>
  <si>
    <r>
      <rPr>
        <sz val="10"/>
        <rFont val="Frutiger 45 Light"/>
        <family val="2"/>
      </rPr>
      <t>Montres et bijoux</t>
    </r>
  </si>
  <si>
    <r>
      <rPr>
        <sz val="10"/>
        <rFont val="Frutiger 45 Light"/>
        <family val="2"/>
      </rPr>
      <t>Taux d’assurance frais de douane/TVA</t>
    </r>
  </si>
  <si>
    <r>
      <rPr>
        <sz val="10"/>
        <rFont val="Frutiger 45 Light"/>
        <family val="2"/>
      </rPr>
      <t>Taxe sur la valeur ajoutée</t>
    </r>
  </si>
  <si>
    <r>
      <rPr>
        <sz val="10"/>
        <rFont val="Frutiger 45 Light"/>
        <family val="2"/>
      </rPr>
      <t>Montant maximal frais de douane/TVA</t>
    </r>
  </si>
  <si>
    <r>
      <rPr>
        <sz val="10"/>
        <rFont val="Frutiger 45 Light"/>
        <family val="2"/>
      </rPr>
      <t>Pays de destination:</t>
    </r>
  </si>
  <si>
    <r>
      <rPr>
        <sz val="10"/>
        <rFont val="Arial"/>
        <family val="2"/>
      </rPr>
      <t>Albanie</t>
    </r>
  </si>
  <si>
    <t>Andorre</t>
  </si>
  <si>
    <r>
      <rPr>
        <sz val="10"/>
        <rFont val="Frutiger 45 Light"/>
        <family val="2"/>
      </rPr>
      <t>Australie</t>
    </r>
  </si>
  <si>
    <r>
      <rPr>
        <sz val="10"/>
        <rFont val="Frutiger 45 Light"/>
        <family val="2"/>
      </rPr>
      <t>Bahamas</t>
    </r>
  </si>
  <si>
    <r>
      <rPr>
        <sz val="10"/>
        <rFont val="Frutiger 45 Light"/>
        <family val="2"/>
      </rPr>
      <t>Bahreïn</t>
    </r>
  </si>
  <si>
    <r>
      <rPr>
        <sz val="10"/>
        <rFont val="Frutiger 45 Light"/>
        <family val="2"/>
      </rPr>
      <t>Belgique</t>
    </r>
  </si>
  <si>
    <r>
      <rPr>
        <sz val="10"/>
        <rFont val="Frutiger 45 Light"/>
        <family val="2"/>
      </rPr>
      <t>Bermudes</t>
    </r>
  </si>
  <si>
    <r>
      <rPr>
        <sz val="10"/>
        <rFont val="Arial"/>
        <family val="2"/>
      </rPr>
      <t>Bosnie-Herzégovine</t>
    </r>
  </si>
  <si>
    <r>
      <rPr>
        <sz val="10"/>
        <rFont val="Frutiger 45 Light"/>
        <family val="2"/>
      </rPr>
      <t>Brunéi</t>
    </r>
  </si>
  <si>
    <r>
      <rPr>
        <sz val="10"/>
        <rFont val="Frutiger 45 Light"/>
        <family val="2"/>
      </rPr>
      <t>Bulgarie</t>
    </r>
  </si>
  <si>
    <r>
      <rPr>
        <sz val="10"/>
        <rFont val="Frutiger 45 Light"/>
        <family val="2"/>
      </rPr>
      <t>Caïmans, Iles</t>
    </r>
  </si>
  <si>
    <r>
      <rPr>
        <sz val="10"/>
        <rFont val="Frutiger 45 Light"/>
        <family val="2"/>
      </rPr>
      <t>Chine</t>
    </r>
  </si>
  <si>
    <r>
      <rPr>
        <sz val="10"/>
        <rFont val="Frutiger 45 Light"/>
        <family val="2"/>
      </rPr>
      <t>Danemark</t>
    </r>
  </si>
  <si>
    <r>
      <rPr>
        <sz val="10"/>
        <rFont val="Frutiger 45 Light"/>
        <family val="2"/>
      </rPr>
      <t>Allemagne</t>
    </r>
  </si>
  <si>
    <t>Estonie</t>
  </si>
  <si>
    <t>Iles Féroé</t>
  </si>
  <si>
    <r>
      <rPr>
        <sz val="10"/>
        <rFont val="Frutiger 45 Light"/>
        <family val="2"/>
      </rPr>
      <t>Finlande</t>
    </r>
  </si>
  <si>
    <r>
      <rPr>
        <sz val="10"/>
        <rFont val="Frutiger 45 Light"/>
        <family val="2"/>
      </rPr>
      <t>France</t>
    </r>
  </si>
  <si>
    <r>
      <rPr>
        <sz val="10"/>
        <rFont val="Frutiger 45 Light"/>
        <family val="2"/>
      </rPr>
      <t>Grèce</t>
    </r>
  </si>
  <si>
    <r>
      <rPr>
        <sz val="10"/>
        <rFont val="Frutiger 45 Light"/>
        <family val="2"/>
      </rPr>
      <t>Royaume-Uni</t>
    </r>
  </si>
  <si>
    <r>
      <rPr>
        <sz val="10"/>
        <rFont val="Frutiger 45 Light"/>
        <family val="2"/>
      </rPr>
      <t>Hong Kong</t>
    </r>
  </si>
  <si>
    <r>
      <rPr>
        <sz val="10"/>
        <rFont val="Frutiger 45 Light"/>
        <family val="2"/>
      </rPr>
      <t>Inde</t>
    </r>
  </si>
  <si>
    <r>
      <rPr>
        <sz val="10"/>
        <rFont val="Frutiger 45 Light"/>
        <family val="2"/>
      </rPr>
      <t>Indonésie</t>
    </r>
  </si>
  <si>
    <r>
      <rPr>
        <sz val="10"/>
        <rFont val="Frutiger 45 Light"/>
        <family val="2"/>
      </rPr>
      <t>Irlande</t>
    </r>
  </si>
  <si>
    <r>
      <rPr>
        <sz val="10"/>
        <rFont val="Frutiger 45 Light"/>
        <family val="2"/>
      </rPr>
      <t>Israël</t>
    </r>
  </si>
  <si>
    <r>
      <rPr>
        <sz val="10"/>
        <rFont val="Frutiger 45 Light"/>
        <family val="2"/>
      </rPr>
      <t>Italie</t>
    </r>
  </si>
  <si>
    <r>
      <rPr>
        <sz val="10"/>
        <rFont val="Frutiger 45 Light"/>
        <family val="2"/>
      </rPr>
      <t>Jamaïque</t>
    </r>
  </si>
  <si>
    <r>
      <rPr>
        <sz val="10"/>
        <rFont val="Frutiger 45 Light"/>
        <family val="2"/>
      </rPr>
      <t>Japon</t>
    </r>
  </si>
  <si>
    <r>
      <rPr>
        <sz val="10"/>
        <rFont val="Frutiger 45 Light"/>
        <family val="2"/>
      </rPr>
      <t>Jordanie</t>
    </r>
  </si>
  <si>
    <r>
      <rPr>
        <sz val="10"/>
        <rFont val="Frutiger 45 Light"/>
        <family val="2"/>
      </rPr>
      <t>Canada</t>
    </r>
  </si>
  <si>
    <r>
      <rPr>
        <sz val="10"/>
        <rFont val="Arial"/>
        <family val="2"/>
      </rPr>
      <t>Croatie</t>
    </r>
  </si>
  <si>
    <r>
      <rPr>
        <sz val="10"/>
        <rFont val="Arial"/>
        <family val="2"/>
      </rPr>
      <t>Lettonie</t>
    </r>
  </si>
  <si>
    <r>
      <rPr>
        <sz val="10"/>
        <rFont val="Arial"/>
        <family val="2"/>
      </rPr>
      <t>Lituanie</t>
    </r>
  </si>
  <si>
    <r>
      <rPr>
        <sz val="10"/>
        <rFont val="Frutiger 45 Light"/>
        <family val="2"/>
      </rPr>
      <t>Luxembourg</t>
    </r>
  </si>
  <si>
    <r>
      <rPr>
        <sz val="10"/>
        <rFont val="Frutiger 45 Light"/>
        <family val="2"/>
      </rPr>
      <t>Malaisie</t>
    </r>
  </si>
  <si>
    <t>Malte</t>
  </si>
  <si>
    <r>
      <rPr>
        <sz val="10"/>
        <rFont val="Frutiger 45 Light"/>
        <family val="2"/>
      </rPr>
      <t>Mexique</t>
    </r>
  </si>
  <si>
    <r>
      <rPr>
        <sz val="10"/>
        <rFont val="Arial"/>
        <family val="2"/>
      </rPr>
      <t>Monténégro</t>
    </r>
  </si>
  <si>
    <r>
      <rPr>
        <sz val="10"/>
        <rFont val="Frutiger 45 Light"/>
        <family val="2"/>
      </rPr>
      <t>Nouvelle-Zélande</t>
    </r>
  </si>
  <si>
    <r>
      <rPr>
        <sz val="10"/>
        <rFont val="Frutiger 45 Light"/>
        <family val="2"/>
      </rPr>
      <t>Pays-Bas</t>
    </r>
  </si>
  <si>
    <r>
      <rPr>
        <sz val="10"/>
        <rFont val="Frutiger 45 Light"/>
        <family val="2"/>
      </rPr>
      <t>Norvège</t>
    </r>
  </si>
  <si>
    <r>
      <rPr>
        <sz val="10"/>
        <rFont val="Frutiger 45 Light"/>
        <family val="2"/>
      </rPr>
      <t>Oman</t>
    </r>
  </si>
  <si>
    <r>
      <rPr>
        <sz val="10"/>
        <rFont val="Frutiger 45 Light"/>
        <family val="2"/>
      </rPr>
      <t>Autriche</t>
    </r>
  </si>
  <si>
    <r>
      <rPr>
        <sz val="10"/>
        <rFont val="Frutiger 45 Light"/>
        <family val="2"/>
      </rPr>
      <t>Pakistan</t>
    </r>
  </si>
  <si>
    <r>
      <rPr>
        <sz val="10"/>
        <rFont val="Frutiger 45 Light"/>
        <family val="2"/>
      </rPr>
      <t>Philippines</t>
    </r>
  </si>
  <si>
    <r>
      <rPr>
        <sz val="10"/>
        <rFont val="Frutiger 45 Light"/>
        <family val="2"/>
      </rPr>
      <t>Pologne</t>
    </r>
  </si>
  <si>
    <r>
      <rPr>
        <sz val="10"/>
        <rFont val="Frutiger 45 Light"/>
        <family val="2"/>
      </rPr>
      <t>Portugal</t>
    </r>
  </si>
  <si>
    <r>
      <rPr>
        <sz val="10"/>
        <rFont val="Frutiger 45 Light"/>
        <family val="2"/>
      </rPr>
      <t>Porto Rico</t>
    </r>
  </si>
  <si>
    <r>
      <rPr>
        <sz val="10"/>
        <rFont val="Frutiger 45 Light"/>
        <family val="2"/>
      </rPr>
      <t>Roumanie</t>
    </r>
  </si>
  <si>
    <t xml:space="preserve">Saint-Marin </t>
  </si>
  <si>
    <r>
      <rPr>
        <sz val="10"/>
        <rFont val="Frutiger 45 Light"/>
        <family val="2"/>
      </rPr>
      <t>Arabie saoudite</t>
    </r>
  </si>
  <si>
    <r>
      <rPr>
        <sz val="10"/>
        <rFont val="Frutiger 45 Light"/>
        <family val="2"/>
      </rPr>
      <t>Suède</t>
    </r>
  </si>
  <si>
    <t>Suisse</t>
  </si>
  <si>
    <r>
      <rPr>
        <sz val="10"/>
        <rFont val="Arial"/>
        <family val="2"/>
      </rPr>
      <t>Serbie</t>
    </r>
  </si>
  <si>
    <r>
      <rPr>
        <sz val="10"/>
        <rFont val="Frutiger 45 Light"/>
        <family val="2"/>
      </rPr>
      <t>Singapour</t>
    </r>
  </si>
  <si>
    <r>
      <rPr>
        <sz val="10"/>
        <rFont val="Frutiger 45 Light"/>
        <family val="2"/>
      </rPr>
      <t>Slovaquie</t>
    </r>
  </si>
  <si>
    <r>
      <rPr>
        <sz val="10"/>
        <rFont val="Frutiger 45 Light"/>
        <family val="2"/>
      </rPr>
      <t>Slovénie</t>
    </r>
  </si>
  <si>
    <r>
      <rPr>
        <sz val="10"/>
        <rFont val="Frutiger 45 Light"/>
        <family val="2"/>
      </rPr>
      <t>Espagne</t>
    </r>
  </si>
  <si>
    <r>
      <rPr>
        <sz val="10"/>
        <rFont val="Frutiger 45 Light"/>
        <family val="2"/>
      </rPr>
      <t>Sri Lanka</t>
    </r>
  </si>
  <si>
    <r>
      <rPr>
        <sz val="10"/>
        <rFont val="Frutiger 45 Light"/>
        <family val="2"/>
      </rPr>
      <t>Afrique du Sud</t>
    </r>
  </si>
  <si>
    <r>
      <rPr>
        <sz val="10"/>
        <rFont val="Frutiger 45 Light"/>
        <family val="2"/>
      </rPr>
      <t>Taïwan</t>
    </r>
  </si>
  <si>
    <r>
      <rPr>
        <sz val="10"/>
        <rFont val="Frutiger 45 Light"/>
        <family val="2"/>
      </rPr>
      <t>Thaïlande</t>
    </r>
  </si>
  <si>
    <r>
      <rPr>
        <sz val="10"/>
        <rFont val="Frutiger 45 Light"/>
        <family val="2"/>
      </rPr>
      <t>République tchèque</t>
    </r>
  </si>
  <si>
    <r>
      <rPr>
        <sz val="10"/>
        <rFont val="Frutiger 45 Light"/>
        <family val="2"/>
      </rPr>
      <t>Turquie</t>
    </r>
  </si>
  <si>
    <r>
      <rPr>
        <sz val="10"/>
        <rFont val="Frutiger 45 Light"/>
        <family val="2"/>
      </rPr>
      <t>Hongrie</t>
    </r>
  </si>
  <si>
    <r>
      <rPr>
        <sz val="10"/>
        <rFont val="Frutiger 45 Light"/>
        <family val="2"/>
      </rPr>
      <t>Etats-Unis</t>
    </r>
  </si>
  <si>
    <t>Vatican</t>
  </si>
  <si>
    <r>
      <rPr>
        <sz val="10"/>
        <rFont val="Frutiger 45 Light"/>
        <family val="2"/>
      </rPr>
      <t>Emirats arabes unis</t>
    </r>
  </si>
  <si>
    <r>
      <rPr>
        <sz val="10"/>
        <rFont val="Frutiger 45 Light"/>
        <family val="2"/>
      </rPr>
      <t>Chypre</t>
    </r>
  </si>
  <si>
    <t>Prime totale hors TVA</t>
  </si>
  <si>
    <t>Prime totale, TVA comprise</t>
  </si>
  <si>
    <t>À l'assurance complementaire pour les colis de Swiss Post GLS</t>
  </si>
  <si>
    <t>Ansatz Warenwert</t>
  </si>
  <si>
    <t>Versicherungsprämie Warenwert</t>
  </si>
  <si>
    <t>Versicherungsprämie Zoll/MWST 0.7%</t>
  </si>
  <si>
    <t>Versicherungsprämie Total</t>
  </si>
  <si>
    <t>Versicherungsprämie CHECK / Final</t>
  </si>
  <si>
    <t>Wert Gerundet</t>
  </si>
  <si>
    <t>Aufgabedatum Check</t>
  </si>
  <si>
    <t>Paketnummer Check</t>
  </si>
  <si>
    <t>Land Check</t>
  </si>
  <si>
    <t>Gesamttotal für Versicherungprämie</t>
  </si>
  <si>
    <t>Macédoine du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</si>
</sst>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CHF]\ #,##0.00;[$CHF]\ \-#,##0.00"/>
    <numFmt numFmtId="165" formatCode="0.0%"/>
    <numFmt numFmtId="166" formatCode="_ * #,##0_ ;_ * \-#,##0_ ;_ * &quot;-&quot;??_ ;_ @_ "/>
  </numFmts>
  <fonts count="15" x14ac:knownFonts="1">
    <font>
      <sz val="11"/>
      <color theme="1"/>
      <name val="Frutiger 45 Light"/>
      <family val="2"/>
      <scheme val="minor"/>
    </font>
    <font>
      <sz val="11"/>
      <color theme="1"/>
      <name val="Frutiger 45 Light"/>
      <family val="2"/>
      <scheme val="minor"/>
    </font>
    <font>
      <b/>
      <sz val="14"/>
      <name val="Frutiger 45 Light"/>
      <family val="2"/>
    </font>
    <font>
      <sz val="10"/>
      <name val="Frutiger 45 Light"/>
      <family val="2"/>
    </font>
    <font>
      <sz val="10"/>
      <color theme="1"/>
      <name val="Frutiger 45 Light"/>
      <family val="2"/>
      <scheme val="minor"/>
    </font>
    <font>
      <sz val="8"/>
      <color theme="1"/>
      <name val="Frutiger 45 Light"/>
      <family val="2"/>
      <scheme val="minor"/>
    </font>
    <font>
      <b/>
      <sz val="9"/>
      <name val="Frutiger 45 Light"/>
      <family val="2"/>
    </font>
    <font>
      <b/>
      <sz val="10"/>
      <color theme="1"/>
      <name val="Frutiger 45 Light"/>
      <family val="2"/>
      <scheme val="minor"/>
    </font>
    <font>
      <sz val="14"/>
      <color theme="1"/>
      <name val="Frutiger 45 Light"/>
      <family val="2"/>
      <scheme val="minor"/>
    </font>
    <font>
      <sz val="9"/>
      <color theme="1"/>
      <name val="Frutiger 45 Light"/>
      <family val="2"/>
      <scheme val="minor"/>
    </font>
    <font>
      <sz val="9"/>
      <name val="Frutiger 45 Light"/>
      <family val="2"/>
    </font>
    <font>
      <sz val="10"/>
      <name val="Arial"/>
      <family val="2"/>
    </font>
    <font>
      <sz val="10"/>
      <color rgb="FFFF0000"/>
      <name val="Arial"/>
      <family val="2"/>
    </font>
    <font>
      <sz val="10"/>
      <color rgb="FFFF0000"/>
      <name val="Frutiger 45 Light"/>
      <family val="2"/>
      <scheme val="minor"/>
    </font>
    <font>
      <b/>
      <sz val="11"/>
      <color theme="1"/>
      <name val="Frutiger 45 Light"/>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0" fillId="0" borderId="0" xfId="0" applyFill="1" applyBorder="1" applyAlignment="1">
      <alignment vertical="center"/>
    </xf>
    <xf numFmtId="0" fontId="0" fillId="0" borderId="0" xfId="0" applyFill="1"/>
    <xf numFmtId="0" fontId="0" fillId="0" borderId="0" xfId="0" applyFill="1" applyBorder="1"/>
    <xf numFmtId="164" fontId="4" fillId="2"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hidden="1"/>
    </xf>
    <xf numFmtId="0" fontId="0" fillId="2" borderId="2" xfId="0" applyFill="1" applyBorder="1"/>
    <xf numFmtId="0" fontId="3" fillId="0" borderId="0" xfId="0" applyFont="1"/>
    <xf numFmtId="164" fontId="5" fillId="3" borderId="0" xfId="0" applyNumberFormat="1" applyFont="1" applyFill="1" applyBorder="1" applyAlignment="1">
      <alignment vertical="top" wrapText="1"/>
    </xf>
    <xf numFmtId="164" fontId="7" fillId="3" borderId="0" xfId="0" applyNumberFormat="1" applyFont="1" applyFill="1" applyBorder="1" applyAlignment="1">
      <alignment vertical="top" wrapText="1"/>
    </xf>
    <xf numFmtId="0" fontId="8" fillId="0" borderId="0" xfId="0" applyFont="1"/>
    <xf numFmtId="0" fontId="2" fillId="0" borderId="0" xfId="0" applyFont="1" applyFill="1" applyBorder="1" applyAlignment="1">
      <alignment vertical="center"/>
    </xf>
    <xf numFmtId="0" fontId="9" fillId="2" borderId="2" xfId="0" applyFont="1" applyFill="1" applyBorder="1"/>
    <xf numFmtId="0" fontId="10" fillId="4" borderId="0" xfId="0" applyFont="1" applyFill="1" applyBorder="1" applyAlignment="1">
      <alignment vertical="center"/>
    </xf>
    <xf numFmtId="0" fontId="6" fillId="2" borderId="0" xfId="0" applyFont="1" applyFill="1" applyBorder="1" applyAlignment="1">
      <alignment vertical="top" wrapText="1"/>
    </xf>
    <xf numFmtId="0" fontId="9" fillId="2" borderId="0" xfId="0" applyFont="1" applyFill="1" applyBorder="1"/>
    <xf numFmtId="43" fontId="9" fillId="2" borderId="0" xfId="1" applyFont="1" applyFill="1" applyBorder="1" applyAlignment="1">
      <alignment horizontal="left" vertical="top" wrapText="1"/>
    </xf>
    <xf numFmtId="0" fontId="9" fillId="2" borderId="0" xfId="0" applyFont="1" applyFill="1" applyBorder="1" applyAlignment="1">
      <alignment horizontal="left" wrapText="1"/>
    </xf>
    <xf numFmtId="0" fontId="9" fillId="2" borderId="0" xfId="0" applyFont="1" applyFill="1" applyBorder="1" applyAlignment="1">
      <alignment horizontal="left" vertical="top" wrapText="1"/>
    </xf>
    <xf numFmtId="0" fontId="9" fillId="2" borderId="0" xfId="0" applyFont="1" applyFill="1" applyBorder="1" applyAlignment="1">
      <alignment vertical="top" wrapText="1"/>
    </xf>
    <xf numFmtId="0" fontId="10" fillId="4" borderId="0" xfId="0" applyFont="1" applyFill="1" applyBorder="1" applyAlignment="1">
      <alignment horizontal="left" vertical="center"/>
    </xf>
    <xf numFmtId="0" fontId="6" fillId="2" borderId="0" xfId="0" applyFont="1" applyFill="1" applyBorder="1" applyAlignment="1">
      <alignment horizontal="left" vertical="top" wrapText="1"/>
    </xf>
    <xf numFmtId="0" fontId="11" fillId="0" borderId="0" xfId="0" applyFont="1"/>
    <xf numFmtId="0" fontId="4" fillId="0" borderId="0" xfId="0" applyFont="1"/>
    <xf numFmtId="0" fontId="10" fillId="3" borderId="1" xfId="0" applyFont="1" applyFill="1" applyBorder="1" applyAlignment="1">
      <alignment vertical="top"/>
    </xf>
    <xf numFmtId="0" fontId="10" fillId="3" borderId="1" xfId="0" applyFont="1" applyFill="1" applyBorder="1" applyAlignment="1">
      <alignment vertical="top" wrapText="1"/>
    </xf>
    <xf numFmtId="14" fontId="9" fillId="2" borderId="1" xfId="0" applyNumberFormat="1" applyFont="1" applyFill="1" applyBorder="1" applyAlignment="1" applyProtection="1">
      <alignment vertical="center"/>
      <protection locked="0"/>
    </xf>
    <xf numFmtId="1" fontId="9" fillId="2" borderId="1" xfId="0" applyNumberFormat="1" applyFont="1" applyFill="1" applyBorder="1" applyAlignment="1" applyProtection="1">
      <alignment vertical="center"/>
      <protection locked="0"/>
    </xf>
    <xf numFmtId="164" fontId="9" fillId="2" borderId="1" xfId="1" applyNumberFormat="1" applyFont="1" applyFill="1" applyBorder="1" applyAlignment="1" applyProtection="1">
      <alignment vertical="center"/>
      <protection locked="0"/>
    </xf>
    <xf numFmtId="0" fontId="12" fillId="0" borderId="0" xfId="0" applyFont="1"/>
    <xf numFmtId="0" fontId="13" fillId="0" borderId="0" xfId="0" applyFont="1"/>
    <xf numFmtId="164" fontId="9" fillId="0" borderId="1" xfId="1" applyNumberFormat="1" applyFont="1" applyFill="1" applyBorder="1" applyAlignment="1" applyProtection="1">
      <alignment vertical="center"/>
      <protection locked="0"/>
    </xf>
    <xf numFmtId="0" fontId="10" fillId="4" borderId="0" xfId="0" applyFont="1" applyFill="1" applyBorder="1" applyAlignment="1">
      <alignment vertical="center" wrapText="1"/>
    </xf>
    <xf numFmtId="14" fontId="0" fillId="0" borderId="0" xfId="0" applyNumberFormat="1"/>
    <xf numFmtId="1" fontId="0" fillId="0" borderId="0" xfId="2" applyNumberFormat="1" applyFont="1"/>
    <xf numFmtId="165" fontId="0" fillId="0" borderId="0" xfId="2" applyNumberFormat="1" applyFont="1"/>
    <xf numFmtId="166" fontId="0" fillId="0" borderId="0" xfId="1" applyNumberFormat="1" applyFont="1"/>
    <xf numFmtId="0" fontId="9" fillId="2" borderId="2" xfId="0" applyFont="1" applyFill="1" applyBorder="1" applyProtection="1"/>
    <xf numFmtId="0" fontId="9" fillId="2" borderId="0" xfId="0" applyFont="1" applyFill="1" applyBorder="1" applyProtection="1"/>
    <xf numFmtId="0" fontId="14" fillId="0" borderId="0" xfId="0" applyFont="1"/>
    <xf numFmtId="164" fontId="0" fillId="0" borderId="0" xfId="0" applyNumberFormat="1"/>
    <xf numFmtId="165" fontId="0" fillId="0" borderId="0" xfId="0" applyNumberFormat="1"/>
    <xf numFmtId="43" fontId="0" fillId="0" borderId="0" xfId="0" applyNumberFormat="1"/>
    <xf numFmtId="0" fontId="10" fillId="0" borderId="0"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xf>
    <xf numFmtId="0" fontId="10" fillId="3" borderId="4" xfId="0" applyFont="1" applyFill="1" applyBorder="1" applyAlignment="1">
      <alignment vertical="top"/>
    </xf>
    <xf numFmtId="0" fontId="10" fillId="3" borderId="5" xfId="0" applyFont="1" applyFill="1" applyBorder="1" applyAlignment="1">
      <alignment vertical="top"/>
    </xf>
    <xf numFmtId="0" fontId="10" fillId="3" borderId="6" xfId="0" applyFont="1" applyFill="1" applyBorder="1" applyAlignment="1">
      <alignment vertical="top"/>
    </xf>
    <xf numFmtId="164" fontId="9" fillId="0" borderId="4" xfId="1" applyNumberFormat="1" applyFont="1" applyFill="1" applyBorder="1" applyAlignment="1" applyProtection="1">
      <alignment horizontal="left" vertical="center"/>
      <protection locked="0"/>
    </xf>
    <xf numFmtId="164" fontId="9" fillId="0" borderId="5" xfId="1" applyNumberFormat="1" applyFont="1" applyFill="1" applyBorder="1" applyAlignment="1" applyProtection="1">
      <alignment horizontal="left" vertical="center"/>
      <protection locked="0"/>
    </xf>
    <xf numFmtId="164" fontId="9" fillId="0" borderId="6" xfId="1" applyNumberFormat="1"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164" fontId="9" fillId="2" borderId="4" xfId="1" applyNumberFormat="1" applyFont="1" applyFill="1" applyBorder="1" applyAlignment="1" applyProtection="1">
      <alignment horizontal="left" vertical="center"/>
      <protection locked="0"/>
    </xf>
    <xf numFmtId="164" fontId="9" fillId="2" borderId="5" xfId="1" applyNumberFormat="1" applyFont="1" applyFill="1" applyBorder="1" applyAlignment="1" applyProtection="1">
      <alignment horizontal="left" vertical="center"/>
      <protection locked="0"/>
    </xf>
    <xf numFmtId="164" fontId="9" fillId="2" borderId="6" xfId="1" applyNumberFormat="1" applyFont="1" applyFill="1" applyBorder="1" applyAlignment="1" applyProtection="1">
      <alignment horizontal="left" vertical="center"/>
      <protection locked="0"/>
    </xf>
    <xf numFmtId="0" fontId="10"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6" fillId="2" borderId="0" xfId="0" applyFont="1" applyFill="1" applyBorder="1" applyAlignment="1">
      <alignment horizontal="left" vertical="top" wrapText="1"/>
    </xf>
  </cellXfs>
  <cellStyles count="3">
    <cellStyle name="Komma" xfId="1" builtinId="3"/>
    <cellStyle name="Prozent" xfId="2" builtinId="5"/>
    <cellStyle name="Standard" xfId="0" builtinId="0"/>
  </cellStyles>
  <dxfs count="34">
    <dxf>
      <fill>
        <patternFill patternType="solid">
          <bgColor indexed="52"/>
        </patternFill>
      </fill>
    </dxf>
    <dxf>
      <fill>
        <patternFill patternType="solid">
          <bgColor indexed="52"/>
        </patternFill>
      </fill>
    </dxf>
    <dxf>
      <fill>
        <patternFill patternType="solid">
          <bgColor indexed="52"/>
        </patternFill>
      </fill>
    </dxf>
    <dxf>
      <fill>
        <patternFill>
          <bgColor indexed="52"/>
        </patternFill>
      </fill>
    </dxf>
    <dxf>
      <fill>
        <patternFill patternType="solid">
          <bgColor indexed="52"/>
        </patternFill>
      </fill>
    </dxf>
    <dxf>
      <fill>
        <patternFill>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bgColor indexed="52"/>
        </patternFill>
      </fill>
      <border>
        <left style="thin">
          <color indexed="64"/>
        </left>
        <right style="thin">
          <color indexed="64"/>
        </right>
        <top style="thin">
          <color indexed="64"/>
        </top>
        <bottom style="thin">
          <color indexed="64"/>
        </bottom>
      </border>
    </dxf>
    <dxf>
      <fill>
        <patternFill>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52"/>
        </patternFill>
      </fill>
    </dxf>
    <dxf>
      <fill>
        <patternFill patternType="solid">
          <bgColor indexed="52"/>
        </patternFill>
      </fill>
    </dxf>
    <dxf>
      <font>
        <condense val="0"/>
        <extend val="0"/>
        <color auto="1"/>
      </font>
      <fill>
        <patternFill>
          <bgColor indexed="52"/>
        </patternFill>
      </fill>
    </dxf>
    <dxf>
      <fill>
        <patternFill patternType="solid">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381000</xdr:colOff>
      <xdr:row>27</xdr:row>
      <xdr:rowOff>57150</xdr:rowOff>
    </xdr:from>
    <xdr:to>
      <xdr:col>9</xdr:col>
      <xdr:colOff>123825</xdr:colOff>
      <xdr:row>29</xdr:row>
      <xdr:rowOff>107782</xdr:rowOff>
    </xdr:to>
    <xdr:grpSp>
      <xdr:nvGrpSpPr>
        <xdr:cNvPr id="14" name="Gruppieren 13"/>
        <xdr:cNvGrpSpPr/>
      </xdr:nvGrpSpPr>
      <xdr:grpSpPr>
        <a:xfrm>
          <a:off x="9896475" y="5629275"/>
          <a:ext cx="952500" cy="393532"/>
          <a:chOff x="0" y="0"/>
          <a:chExt cx="1009650" cy="395378"/>
        </a:xfrm>
      </xdr:grpSpPr>
      <xdr:sp macro="" textlink="">
        <xdr:nvSpPr>
          <xdr:cNvPr id="15" name="Textfeld 20"/>
          <xdr:cNvSpPr txBox="1"/>
        </xdr:nvSpPr>
        <xdr:spPr>
          <a:xfrm>
            <a:off x="0" y="0"/>
            <a:ext cx="1009650" cy="22860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de-CH" sz="600">
                <a:effectLst/>
                <a:latin typeface="Frutiger 45 Light" panose="020B0403030504020204" pitchFamily="34" charset="0"/>
                <a:ea typeface="Times New Roman" panose="02020603050405020304" pitchFamily="18" charset="0"/>
                <a:cs typeface="Times New Roman" panose="02020603050405020304" pitchFamily="18" charset="0"/>
              </a:rPr>
              <a:t>En collaboration avec</a:t>
            </a:r>
          </a:p>
        </xdr:txBody>
      </xdr:sp>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82" y="197893"/>
            <a:ext cx="744855" cy="197485"/>
          </a:xfrm>
          <a:prstGeom prst="rect">
            <a:avLst/>
          </a:prstGeom>
        </xdr:spPr>
      </xdr:pic>
    </xdr:grpSp>
    <xdr:clientData/>
  </xdr:twoCellAnchor>
  <xdr:twoCellAnchor editAs="oneCell">
    <xdr:from>
      <xdr:col>7</xdr:col>
      <xdr:colOff>942975</xdr:colOff>
      <xdr:row>0</xdr:row>
      <xdr:rowOff>9525</xdr:rowOff>
    </xdr:from>
    <xdr:to>
      <xdr:col>8</xdr:col>
      <xdr:colOff>1205230</xdr:colOff>
      <xdr:row>2</xdr:row>
      <xdr:rowOff>128270</xdr:rowOff>
    </xdr:to>
    <xdr:pic>
      <xdr:nvPicPr>
        <xdr:cNvPr id="7" name="DFRG1NX5T_2017" descr="G:\KUNDEN\DPO\BASICS\LOGOS\LOGOS\LOGOS_fuer_Techn_Anwendungen\POST-MENUE\WORD EPS EMF SKALIERT\EMF skaliert\DFRG1NX5T.emf"/>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2575" y="9525"/>
          <a:ext cx="1548130" cy="547370"/>
        </a:xfrm>
        <a:prstGeom prst="rect">
          <a:avLst/>
        </a:prstGeom>
        <a:noFill/>
        <a:ln>
          <a:noFill/>
        </a:ln>
      </xdr:spPr>
    </xdr:pic>
    <xdr:clientData/>
  </xdr:twoCellAnchor>
</xdr:wsDr>
</file>

<file path=xl/theme/theme1.xml><?xml version="1.0" encoding="utf-8"?>
<a:theme xmlns:a="http://schemas.openxmlformats.org/drawingml/2006/main" name="Larissa-Design">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1"/>
  <sheetViews>
    <sheetView tabSelected="1" workbookViewId="0">
      <selection activeCell="G12" sqref="G12"/>
    </sheetView>
  </sheetViews>
  <sheetFormatPr baseColWidth="10" defaultRowHeight="15" x14ac:dyDescent="0.25"/>
  <cols>
    <col min="1" max="1" width="13.125" customWidth="1"/>
    <col min="2" max="2" width="13.375" customWidth="1"/>
    <col min="3" max="3" width="11" customWidth="1"/>
    <col min="6" max="6" width="16.375" customWidth="1"/>
    <col min="7" max="7" width="32.125" customWidth="1"/>
    <col min="8" max="8" width="16.875" customWidth="1"/>
    <col min="9" max="9" width="15.875" customWidth="1"/>
    <col min="10" max="10" width="3" customWidth="1"/>
    <col min="11" max="11" width="16.25" hidden="1" customWidth="1"/>
    <col min="12" max="12" width="27.875" hidden="1" customWidth="1"/>
    <col min="13" max="13" width="32.5" hidden="1" customWidth="1"/>
    <col min="14" max="14" width="22.625" hidden="1" customWidth="1"/>
    <col min="15" max="15" width="29.625" hidden="1" customWidth="1"/>
    <col min="16" max="16" width="13.25" hidden="1" customWidth="1"/>
    <col min="17" max="17" width="19.25" hidden="1" customWidth="1"/>
    <col min="18" max="18" width="18.125" hidden="1" customWidth="1"/>
    <col min="19" max="19" width="10.5" hidden="1" customWidth="1"/>
    <col min="20" max="20" width="34.25" hidden="1" customWidth="1"/>
  </cols>
  <sheetData>
    <row r="2" spans="1:20" ht="18.75" x14ac:dyDescent="0.3">
      <c r="A2" s="10" t="s">
        <v>2</v>
      </c>
    </row>
    <row r="3" spans="1:20" s="2" customFormat="1" ht="18.75" x14ac:dyDescent="0.25">
      <c r="A3" s="11" t="s">
        <v>108</v>
      </c>
      <c r="B3" s="3"/>
      <c r="C3" s="3"/>
      <c r="D3" s="3"/>
      <c r="E3" s="3"/>
      <c r="F3" s="3"/>
      <c r="G3" s="3"/>
      <c r="H3" s="3"/>
      <c r="I3" s="3"/>
    </row>
    <row r="4" spans="1:20" s="2" customFormat="1" ht="18.75" x14ac:dyDescent="0.25">
      <c r="A4" s="11"/>
      <c r="B4" s="3"/>
      <c r="C4" s="3"/>
      <c r="D4" s="3"/>
      <c r="E4" s="3"/>
      <c r="F4" s="3"/>
      <c r="G4" s="3"/>
      <c r="H4" s="3"/>
      <c r="I4" s="3"/>
    </row>
    <row r="5" spans="1:20" x14ac:dyDescent="0.25">
      <c r="A5" s="13" t="s">
        <v>3</v>
      </c>
      <c r="B5" s="43"/>
      <c r="C5" s="43"/>
      <c r="D5" s="43"/>
      <c r="E5" s="43"/>
      <c r="F5" s="13" t="s">
        <v>6</v>
      </c>
      <c r="G5" s="53"/>
      <c r="H5" s="53"/>
      <c r="I5" s="53"/>
    </row>
    <row r="6" spans="1:20" ht="3.75" customHeight="1" x14ac:dyDescent="0.25">
      <c r="A6" s="15"/>
      <c r="B6" s="37"/>
      <c r="C6" s="37"/>
      <c r="D6" s="37"/>
      <c r="E6" s="37"/>
      <c r="F6" s="15"/>
      <c r="G6" s="37"/>
      <c r="H6" s="37"/>
      <c r="I6" s="37"/>
    </row>
    <row r="7" spans="1:20" x14ac:dyDescent="0.25">
      <c r="A7" s="20" t="s">
        <v>4</v>
      </c>
      <c r="B7" s="44"/>
      <c r="C7" s="44"/>
      <c r="D7" s="44"/>
      <c r="E7" s="44"/>
      <c r="F7" s="13" t="s">
        <v>7</v>
      </c>
      <c r="G7" s="52"/>
      <c r="H7" s="52"/>
      <c r="I7" s="52"/>
    </row>
    <row r="8" spans="1:20" ht="3.75" customHeight="1" x14ac:dyDescent="0.25">
      <c r="A8" s="15"/>
      <c r="B8" s="37"/>
      <c r="C8" s="37"/>
      <c r="D8" s="37"/>
      <c r="E8" s="37"/>
      <c r="F8" s="15"/>
      <c r="G8" s="37"/>
      <c r="H8" s="37"/>
      <c r="I8" s="37"/>
    </row>
    <row r="9" spans="1:20" ht="24" x14ac:dyDescent="0.25">
      <c r="A9" s="32" t="s">
        <v>5</v>
      </c>
      <c r="B9" s="44"/>
      <c r="C9" s="44"/>
      <c r="D9" s="44"/>
      <c r="E9" s="44"/>
      <c r="F9" s="1"/>
      <c r="G9" s="45"/>
      <c r="H9" s="45"/>
      <c r="I9" s="38"/>
    </row>
    <row r="10" spans="1:20" ht="3.75" customHeight="1" x14ac:dyDescent="0.25">
      <c r="A10" s="15"/>
      <c r="B10" s="12"/>
      <c r="C10" s="6"/>
      <c r="D10" s="6"/>
      <c r="E10" s="6"/>
      <c r="F10" s="15"/>
      <c r="G10" s="12"/>
      <c r="H10" s="6"/>
      <c r="I10" s="6"/>
    </row>
    <row r="11" spans="1:20" ht="30" customHeight="1" x14ac:dyDescent="0.25">
      <c r="A11" s="25" t="s">
        <v>8</v>
      </c>
      <c r="B11" s="24" t="s">
        <v>9</v>
      </c>
      <c r="C11" s="25" t="s">
        <v>10</v>
      </c>
      <c r="D11" s="46" t="s">
        <v>11</v>
      </c>
      <c r="E11" s="47"/>
      <c r="F11" s="48"/>
      <c r="G11" s="24" t="s">
        <v>12</v>
      </c>
      <c r="H11" s="25" t="s">
        <v>13</v>
      </c>
      <c r="I11" s="24" t="s">
        <v>14</v>
      </c>
      <c r="K11" t="s">
        <v>109</v>
      </c>
      <c r="L11" t="s">
        <v>110</v>
      </c>
      <c r="M11" t="s">
        <v>111</v>
      </c>
      <c r="N11" t="s">
        <v>112</v>
      </c>
      <c r="O11" t="s">
        <v>113</v>
      </c>
      <c r="P11" t="s">
        <v>114</v>
      </c>
      <c r="Q11" t="s">
        <v>115</v>
      </c>
      <c r="R11" t="s">
        <v>116</v>
      </c>
      <c r="S11" t="s">
        <v>117</v>
      </c>
      <c r="T11" s="39" t="s">
        <v>118</v>
      </c>
    </row>
    <row r="12" spans="1:20" x14ac:dyDescent="0.25">
      <c r="A12" s="26"/>
      <c r="B12" s="27"/>
      <c r="C12" s="28"/>
      <c r="D12" s="49"/>
      <c r="E12" s="50"/>
      <c r="F12" s="51"/>
      <c r="G12" s="31"/>
      <c r="H12" s="4">
        <v>0</v>
      </c>
      <c r="I12" s="5" t="str">
        <f>+T12</f>
        <v>Données incomplètes</v>
      </c>
      <c r="K12" s="41" t="e">
        <f>VLOOKUP(D12,Variablen!$C$5:$D$7,2,FALSE)</f>
        <v>#N/A</v>
      </c>
      <c r="L12" s="40" t="e">
        <f>C12*K12</f>
        <v>#N/A</v>
      </c>
      <c r="M12" s="40">
        <f>H12*0.007</f>
        <v>0</v>
      </c>
      <c r="N12" s="40" t="e">
        <f>M12+L12</f>
        <v>#N/A</v>
      </c>
      <c r="O12" s="42" t="e">
        <f>IF(N12&gt;17.99,N12,18)</f>
        <v>#N/A</v>
      </c>
      <c r="P12" s="40" t="e">
        <f>ROUND(O12*2,1)/2</f>
        <v>#N/A</v>
      </c>
      <c r="Q12" t="str">
        <f>IF(A12&gt;0,0,"falsch")</f>
        <v>falsch</v>
      </c>
      <c r="R12" t="str">
        <f>IF(B12&gt;0,0,"falsch")</f>
        <v>falsch</v>
      </c>
      <c r="S12" t="str">
        <f>IF(G12&gt;0,0,"falsch")</f>
        <v>falsch</v>
      </c>
      <c r="T12" s="40" t="str">
        <f>IFERROR(P12+Q12+R12+S12,"Données incomplètes")</f>
        <v>Données incomplètes</v>
      </c>
    </row>
    <row r="13" spans="1:20" x14ac:dyDescent="0.25">
      <c r="A13" s="26"/>
      <c r="B13" s="27"/>
      <c r="C13" s="28"/>
      <c r="D13" s="54"/>
      <c r="E13" s="55"/>
      <c r="F13" s="56"/>
      <c r="G13" s="28"/>
      <c r="H13" s="4">
        <v>0</v>
      </c>
      <c r="I13" s="5" t="str">
        <f t="shared" ref="I13:I20" si="0">+T13</f>
        <v>Données incomplètes</v>
      </c>
      <c r="K13" s="41" t="e">
        <f>VLOOKUP(D13,Variablen!$C$5:$D$7,2,FALSE)</f>
        <v>#N/A</v>
      </c>
      <c r="L13" s="40" t="e">
        <f t="shared" ref="L13:L20" si="1">C13*K13</f>
        <v>#N/A</v>
      </c>
      <c r="M13" s="40">
        <f t="shared" ref="M13:M20" si="2">H13*0.007</f>
        <v>0</v>
      </c>
      <c r="N13" s="40" t="e">
        <f t="shared" ref="N13:N20" si="3">M13+L13</f>
        <v>#N/A</v>
      </c>
      <c r="O13" s="42" t="e">
        <f t="shared" ref="O13:O20" si="4">IF(N13&gt;17.99,N13,18)</f>
        <v>#N/A</v>
      </c>
      <c r="P13" s="40" t="e">
        <f t="shared" ref="P13:P20" si="5">ROUND(O13*2,1)/2</f>
        <v>#N/A</v>
      </c>
      <c r="Q13" t="str">
        <f t="shared" ref="Q13:Q20" si="6">IF(A13&gt;0,0,"falsch")</f>
        <v>falsch</v>
      </c>
      <c r="R13" t="str">
        <f t="shared" ref="R13:R20" si="7">IF(B13&gt;0,0,"falsch")</f>
        <v>falsch</v>
      </c>
      <c r="S13" t="str">
        <f t="shared" ref="S13:S20" si="8">IF(G13&gt;0,0,"falsch")</f>
        <v>falsch</v>
      </c>
      <c r="T13" s="40" t="str">
        <f t="shared" ref="T13:T20" si="9">IFERROR(P13+Q13+R13+S13,"Données incomplètes")</f>
        <v>Données incomplètes</v>
      </c>
    </row>
    <row r="14" spans="1:20" x14ac:dyDescent="0.25">
      <c r="A14" s="26"/>
      <c r="B14" s="27"/>
      <c r="C14" s="28"/>
      <c r="D14" s="54"/>
      <c r="E14" s="55"/>
      <c r="F14" s="56"/>
      <c r="G14" s="28"/>
      <c r="H14" s="4">
        <v>0</v>
      </c>
      <c r="I14" s="5" t="str">
        <f t="shared" si="0"/>
        <v>Données incomplètes</v>
      </c>
      <c r="K14" s="41" t="e">
        <f>VLOOKUP(D14,Variablen!$C$5:$D$7,2,FALSE)</f>
        <v>#N/A</v>
      </c>
      <c r="L14" s="40" t="e">
        <f t="shared" si="1"/>
        <v>#N/A</v>
      </c>
      <c r="M14" s="40">
        <f t="shared" si="2"/>
        <v>0</v>
      </c>
      <c r="N14" s="40" t="e">
        <f t="shared" si="3"/>
        <v>#N/A</v>
      </c>
      <c r="O14" s="42" t="e">
        <f t="shared" si="4"/>
        <v>#N/A</v>
      </c>
      <c r="P14" s="40" t="e">
        <f t="shared" si="5"/>
        <v>#N/A</v>
      </c>
      <c r="Q14" t="str">
        <f t="shared" si="6"/>
        <v>falsch</v>
      </c>
      <c r="R14" t="str">
        <f t="shared" si="7"/>
        <v>falsch</v>
      </c>
      <c r="S14" t="str">
        <f t="shared" si="8"/>
        <v>falsch</v>
      </c>
      <c r="T14" s="40" t="str">
        <f t="shared" si="9"/>
        <v>Données incomplètes</v>
      </c>
    </row>
    <row r="15" spans="1:20" x14ac:dyDescent="0.25">
      <c r="A15" s="26"/>
      <c r="B15" s="27"/>
      <c r="C15" s="28"/>
      <c r="D15" s="54"/>
      <c r="E15" s="55"/>
      <c r="F15" s="56"/>
      <c r="G15" s="28"/>
      <c r="H15" s="4">
        <v>0</v>
      </c>
      <c r="I15" s="5" t="str">
        <f t="shared" si="0"/>
        <v>Données incomplètes</v>
      </c>
      <c r="K15" s="41" t="e">
        <f>VLOOKUP(D15,Variablen!$C$5:$D$7,2,FALSE)</f>
        <v>#N/A</v>
      </c>
      <c r="L15" s="40" t="e">
        <f t="shared" si="1"/>
        <v>#N/A</v>
      </c>
      <c r="M15" s="40">
        <f t="shared" si="2"/>
        <v>0</v>
      </c>
      <c r="N15" s="40" t="e">
        <f t="shared" si="3"/>
        <v>#N/A</v>
      </c>
      <c r="O15" s="42" t="e">
        <f t="shared" si="4"/>
        <v>#N/A</v>
      </c>
      <c r="P15" s="40" t="e">
        <f t="shared" si="5"/>
        <v>#N/A</v>
      </c>
      <c r="Q15" t="str">
        <f t="shared" si="6"/>
        <v>falsch</v>
      </c>
      <c r="R15" t="str">
        <f t="shared" si="7"/>
        <v>falsch</v>
      </c>
      <c r="S15" t="str">
        <f t="shared" si="8"/>
        <v>falsch</v>
      </c>
      <c r="T15" s="40" t="str">
        <f t="shared" si="9"/>
        <v>Données incomplètes</v>
      </c>
    </row>
    <row r="16" spans="1:20" x14ac:dyDescent="0.25">
      <c r="A16" s="26"/>
      <c r="B16" s="27"/>
      <c r="C16" s="28"/>
      <c r="D16" s="54"/>
      <c r="E16" s="55"/>
      <c r="F16" s="56"/>
      <c r="G16" s="28"/>
      <c r="H16" s="4">
        <v>0</v>
      </c>
      <c r="I16" s="5" t="str">
        <f t="shared" si="0"/>
        <v>Données incomplètes</v>
      </c>
      <c r="K16" s="41" t="e">
        <f>VLOOKUP(D16,Variablen!$C$5:$D$7,2,FALSE)</f>
        <v>#N/A</v>
      </c>
      <c r="L16" s="40" t="e">
        <f t="shared" si="1"/>
        <v>#N/A</v>
      </c>
      <c r="M16" s="40">
        <f t="shared" si="2"/>
        <v>0</v>
      </c>
      <c r="N16" s="40" t="e">
        <f t="shared" si="3"/>
        <v>#N/A</v>
      </c>
      <c r="O16" s="42" t="e">
        <f t="shared" si="4"/>
        <v>#N/A</v>
      </c>
      <c r="P16" s="40" t="e">
        <f t="shared" si="5"/>
        <v>#N/A</v>
      </c>
      <c r="Q16" t="str">
        <f t="shared" si="6"/>
        <v>falsch</v>
      </c>
      <c r="R16" t="str">
        <f t="shared" si="7"/>
        <v>falsch</v>
      </c>
      <c r="S16" t="str">
        <f t="shared" si="8"/>
        <v>falsch</v>
      </c>
      <c r="T16" s="40" t="str">
        <f t="shared" si="9"/>
        <v>Données incomplètes</v>
      </c>
    </row>
    <row r="17" spans="1:20" x14ac:dyDescent="0.25">
      <c r="A17" s="26"/>
      <c r="B17" s="27"/>
      <c r="C17" s="28"/>
      <c r="D17" s="54"/>
      <c r="E17" s="55"/>
      <c r="F17" s="56"/>
      <c r="G17" s="28"/>
      <c r="H17" s="4">
        <v>0</v>
      </c>
      <c r="I17" s="5" t="str">
        <f t="shared" si="0"/>
        <v>Données incomplètes</v>
      </c>
      <c r="K17" s="41" t="e">
        <f>VLOOKUP(D17,Variablen!$C$5:$D$7,2,FALSE)</f>
        <v>#N/A</v>
      </c>
      <c r="L17" s="40" t="e">
        <f t="shared" si="1"/>
        <v>#N/A</v>
      </c>
      <c r="M17" s="40">
        <f t="shared" si="2"/>
        <v>0</v>
      </c>
      <c r="N17" s="40" t="e">
        <f t="shared" si="3"/>
        <v>#N/A</v>
      </c>
      <c r="O17" s="42" t="e">
        <f t="shared" si="4"/>
        <v>#N/A</v>
      </c>
      <c r="P17" s="40" t="e">
        <f t="shared" si="5"/>
        <v>#N/A</v>
      </c>
      <c r="Q17" t="str">
        <f t="shared" si="6"/>
        <v>falsch</v>
      </c>
      <c r="R17" t="str">
        <f t="shared" si="7"/>
        <v>falsch</v>
      </c>
      <c r="S17" t="str">
        <f t="shared" si="8"/>
        <v>falsch</v>
      </c>
      <c r="T17" s="40" t="str">
        <f t="shared" si="9"/>
        <v>Données incomplètes</v>
      </c>
    </row>
    <row r="18" spans="1:20" x14ac:dyDescent="0.25">
      <c r="A18" s="26"/>
      <c r="B18" s="27"/>
      <c r="C18" s="28"/>
      <c r="D18" s="54"/>
      <c r="E18" s="55"/>
      <c r="F18" s="56"/>
      <c r="G18" s="28"/>
      <c r="H18" s="4">
        <v>0</v>
      </c>
      <c r="I18" s="5" t="str">
        <f t="shared" si="0"/>
        <v>Données incomplètes</v>
      </c>
      <c r="K18" s="41" t="e">
        <f>VLOOKUP(D18,Variablen!$C$5:$D$7,2,FALSE)</f>
        <v>#N/A</v>
      </c>
      <c r="L18" s="40" t="e">
        <f t="shared" si="1"/>
        <v>#N/A</v>
      </c>
      <c r="M18" s="40">
        <f t="shared" si="2"/>
        <v>0</v>
      </c>
      <c r="N18" s="40" t="e">
        <f t="shared" si="3"/>
        <v>#N/A</v>
      </c>
      <c r="O18" s="42" t="e">
        <f t="shared" si="4"/>
        <v>#N/A</v>
      </c>
      <c r="P18" s="40" t="e">
        <f t="shared" si="5"/>
        <v>#N/A</v>
      </c>
      <c r="Q18" t="str">
        <f t="shared" si="6"/>
        <v>falsch</v>
      </c>
      <c r="R18" t="str">
        <f t="shared" si="7"/>
        <v>falsch</v>
      </c>
      <c r="S18" t="str">
        <f t="shared" si="8"/>
        <v>falsch</v>
      </c>
      <c r="T18" s="40" t="str">
        <f t="shared" si="9"/>
        <v>Données incomplètes</v>
      </c>
    </row>
    <row r="19" spans="1:20" x14ac:dyDescent="0.25">
      <c r="A19" s="26"/>
      <c r="B19" s="27"/>
      <c r="C19" s="28"/>
      <c r="D19" s="54"/>
      <c r="E19" s="55"/>
      <c r="F19" s="56"/>
      <c r="G19" s="28"/>
      <c r="H19" s="4">
        <v>0</v>
      </c>
      <c r="I19" s="5" t="str">
        <f t="shared" si="0"/>
        <v>Données incomplètes</v>
      </c>
      <c r="K19" s="41" t="e">
        <f>VLOOKUP(D19,Variablen!$C$5:$D$7,2,FALSE)</f>
        <v>#N/A</v>
      </c>
      <c r="L19" s="40" t="e">
        <f t="shared" si="1"/>
        <v>#N/A</v>
      </c>
      <c r="M19" s="40">
        <f t="shared" si="2"/>
        <v>0</v>
      </c>
      <c r="N19" s="40" t="e">
        <f t="shared" si="3"/>
        <v>#N/A</v>
      </c>
      <c r="O19" s="42" t="e">
        <f t="shared" si="4"/>
        <v>#N/A</v>
      </c>
      <c r="P19" s="40" t="e">
        <f t="shared" si="5"/>
        <v>#N/A</v>
      </c>
      <c r="Q19" t="str">
        <f t="shared" si="6"/>
        <v>falsch</v>
      </c>
      <c r="R19" t="str">
        <f t="shared" si="7"/>
        <v>falsch</v>
      </c>
      <c r="S19" t="str">
        <f t="shared" si="8"/>
        <v>falsch</v>
      </c>
      <c r="T19" s="40" t="str">
        <f t="shared" si="9"/>
        <v>Données incomplètes</v>
      </c>
    </row>
    <row r="20" spans="1:20" x14ac:dyDescent="0.25">
      <c r="A20" s="26"/>
      <c r="B20" s="27"/>
      <c r="C20" s="28"/>
      <c r="D20" s="54"/>
      <c r="E20" s="55"/>
      <c r="F20" s="56"/>
      <c r="G20" s="28"/>
      <c r="H20" s="4">
        <v>0</v>
      </c>
      <c r="I20" s="5" t="str">
        <f t="shared" si="0"/>
        <v>Données incomplètes</v>
      </c>
      <c r="K20" s="41" t="e">
        <f>VLOOKUP(D20,Variablen!$C$5:$D$7,2,FALSE)</f>
        <v>#N/A</v>
      </c>
      <c r="L20" s="40" t="e">
        <f t="shared" si="1"/>
        <v>#N/A</v>
      </c>
      <c r="M20" s="40">
        <f t="shared" si="2"/>
        <v>0</v>
      </c>
      <c r="N20" s="40" t="e">
        <f t="shared" si="3"/>
        <v>#N/A</v>
      </c>
      <c r="O20" s="42" t="e">
        <f t="shared" si="4"/>
        <v>#N/A</v>
      </c>
      <c r="P20" s="40" t="e">
        <f t="shared" si="5"/>
        <v>#N/A</v>
      </c>
      <c r="Q20" t="str">
        <f t="shared" si="6"/>
        <v>falsch</v>
      </c>
      <c r="R20" t="str">
        <f t="shared" si="7"/>
        <v>falsch</v>
      </c>
      <c r="S20" t="str">
        <f t="shared" si="8"/>
        <v>falsch</v>
      </c>
      <c r="T20" s="40" t="str">
        <f t="shared" si="9"/>
        <v>Données incomplètes</v>
      </c>
    </row>
    <row r="21" spans="1:20" x14ac:dyDescent="0.25">
      <c r="H21" s="8" t="s">
        <v>106</v>
      </c>
      <c r="I21" s="9">
        <f>SUM(I12:I20)</f>
        <v>0</v>
      </c>
    </row>
    <row r="22" spans="1:20" ht="25.5" x14ac:dyDescent="0.25">
      <c r="H22" s="8" t="s">
        <v>107</v>
      </c>
      <c r="I22" s="9">
        <f>I21*1.077</f>
        <v>0</v>
      </c>
    </row>
    <row r="23" spans="1:20" x14ac:dyDescent="0.25">
      <c r="A23" s="14" t="s">
        <v>15</v>
      </c>
      <c r="B23" s="15"/>
      <c r="C23" s="16"/>
      <c r="D23" s="15"/>
      <c r="E23" s="15"/>
      <c r="F23" s="15"/>
      <c r="G23" s="15"/>
      <c r="H23" s="17" t="str">
        <f>IF(MIN(H12:H20)&lt;0,"Betrag ungültig","")</f>
        <v/>
      </c>
      <c r="I23" s="17"/>
    </row>
    <row r="24" spans="1:20" ht="27.75" customHeight="1" x14ac:dyDescent="0.25">
      <c r="A24" s="57" t="s">
        <v>16</v>
      </c>
      <c r="B24" s="57"/>
      <c r="C24" s="57"/>
      <c r="D24" s="57"/>
      <c r="E24" s="57"/>
      <c r="F24" s="57"/>
      <c r="G24" s="57"/>
      <c r="H24" s="57"/>
      <c r="I24" s="57"/>
    </row>
    <row r="25" spans="1:20" ht="25.5" customHeight="1" x14ac:dyDescent="0.25">
      <c r="A25" s="59" t="s">
        <v>17</v>
      </c>
      <c r="B25" s="59"/>
      <c r="C25" s="59"/>
      <c r="D25" s="59"/>
      <c r="E25" s="59"/>
      <c r="F25" s="59"/>
      <c r="G25" s="59"/>
      <c r="H25" s="59"/>
      <c r="I25" s="59"/>
    </row>
    <row r="26" spans="1:20" x14ac:dyDescent="0.25">
      <c r="A26" s="14"/>
      <c r="B26" s="14"/>
      <c r="C26" s="14"/>
      <c r="D26" s="14"/>
      <c r="E26" s="14"/>
      <c r="F26" s="14"/>
      <c r="G26" s="14"/>
      <c r="H26" s="14"/>
      <c r="I26" s="18"/>
    </row>
    <row r="27" spans="1:20" ht="13.5" customHeight="1" x14ac:dyDescent="0.25">
      <c r="A27" s="14" t="s">
        <v>18</v>
      </c>
      <c r="B27" s="14"/>
      <c r="C27" s="14"/>
      <c r="D27" s="14"/>
      <c r="E27" s="14"/>
      <c r="F27" s="14"/>
      <c r="G27" s="14"/>
      <c r="H27" s="14"/>
      <c r="I27" s="19"/>
    </row>
    <row r="28" spans="1:20" ht="14.1" customHeight="1" x14ac:dyDescent="0.25">
      <c r="A28" s="57" t="s">
        <v>19</v>
      </c>
      <c r="B28" s="57"/>
      <c r="C28" s="57"/>
      <c r="D28" s="57"/>
      <c r="E28" s="57"/>
      <c r="F28" s="57"/>
      <c r="G28" s="57"/>
      <c r="H28" s="57"/>
      <c r="I28" s="21"/>
    </row>
    <row r="29" spans="1:20" ht="14.1" customHeight="1" x14ac:dyDescent="0.25">
      <c r="A29" s="57" t="s">
        <v>20</v>
      </c>
      <c r="B29" s="57"/>
      <c r="C29" s="57"/>
      <c r="D29" s="57"/>
      <c r="E29" s="57"/>
      <c r="F29" s="57"/>
      <c r="G29" s="57"/>
      <c r="H29" s="57"/>
      <c r="I29" s="21"/>
    </row>
    <row r="30" spans="1:20" ht="14.1" customHeight="1" x14ac:dyDescent="0.25">
      <c r="A30" s="57" t="s">
        <v>21</v>
      </c>
      <c r="B30" s="57"/>
      <c r="C30" s="57"/>
      <c r="D30" s="57"/>
      <c r="E30" s="57"/>
      <c r="F30" s="57"/>
      <c r="G30" s="57"/>
      <c r="H30" s="57"/>
      <c r="I30" s="19"/>
    </row>
    <row r="31" spans="1:20" ht="14.1" customHeight="1" x14ac:dyDescent="0.25">
      <c r="A31" s="58"/>
      <c r="B31" s="58"/>
      <c r="C31" s="58"/>
      <c r="D31" s="58"/>
      <c r="E31" s="58"/>
      <c r="F31" s="58"/>
      <c r="G31" s="58"/>
      <c r="H31" s="58"/>
    </row>
  </sheetData>
  <sheetProtection algorithmName="SHA-512" hashValue="E9P35pVP/v0pHBSs1Uk6hXzBugd8QIBT5nSWz9HH642naJrNr7ynHdCXS+2ZtbURqyuWjMQtpwkOrmSsP7YAnA==" saltValue="qQGgJA3B0Zy11+/PFHj1nQ==" spinCount="100000" sheet="1" objects="1" scenarios="1"/>
  <mergeCells count="22">
    <mergeCell ref="A28:H28"/>
    <mergeCell ref="A29:H29"/>
    <mergeCell ref="A30:H30"/>
    <mergeCell ref="A31:H31"/>
    <mergeCell ref="A24:I24"/>
    <mergeCell ref="A25:I25"/>
    <mergeCell ref="D13:F13"/>
    <mergeCell ref="B9:E9"/>
    <mergeCell ref="D20:F20"/>
    <mergeCell ref="D14:F14"/>
    <mergeCell ref="D15:F15"/>
    <mergeCell ref="D16:F16"/>
    <mergeCell ref="D17:F17"/>
    <mergeCell ref="D18:F18"/>
    <mergeCell ref="D19:F19"/>
    <mergeCell ref="B5:E5"/>
    <mergeCell ref="B7:E7"/>
    <mergeCell ref="G9:H9"/>
    <mergeCell ref="D11:F11"/>
    <mergeCell ref="D12:F12"/>
    <mergeCell ref="G7:I7"/>
    <mergeCell ref="G5:I5"/>
  </mergeCells>
  <conditionalFormatting sqref="C16">
    <cfRule type="cellIs" dxfId="33" priority="28" stopIfTrue="1" operator="notBetween">
      <formula>0</formula>
      <formula>40000</formula>
    </cfRule>
    <cfRule type="expression" dxfId="32" priority="29" stopIfTrue="1">
      <formula>#REF!=1</formula>
    </cfRule>
  </conditionalFormatting>
  <conditionalFormatting sqref="C17:C20 C12:C15">
    <cfRule type="cellIs" dxfId="31" priority="30" stopIfTrue="1" operator="notBetween">
      <formula>0</formula>
      <formula>40000</formula>
    </cfRule>
    <cfRule type="expression" dxfId="30" priority="31" stopIfTrue="1">
      <formula>#REF!=1</formula>
    </cfRule>
  </conditionalFormatting>
  <conditionalFormatting sqref="D12">
    <cfRule type="cellIs" dxfId="29" priority="26" stopIfTrue="1" operator="notBetween">
      <formula>0</formula>
      <formula>40000</formula>
    </cfRule>
    <cfRule type="expression" dxfId="28" priority="27" stopIfTrue="1">
      <formula>#REF!=1</formula>
    </cfRule>
  </conditionalFormatting>
  <conditionalFormatting sqref="A20">
    <cfRule type="cellIs" dxfId="27" priority="54" stopIfTrue="1" operator="notEqual">
      <formula>#REF!</formula>
    </cfRule>
  </conditionalFormatting>
  <conditionalFormatting sqref="A19">
    <cfRule type="cellIs" dxfId="26" priority="55" stopIfTrue="1" operator="notEqual">
      <formula>#REF!</formula>
    </cfRule>
  </conditionalFormatting>
  <conditionalFormatting sqref="A18">
    <cfRule type="cellIs" dxfId="25" priority="56" stopIfTrue="1" operator="notEqual">
      <formula>#REF!</formula>
    </cfRule>
  </conditionalFormatting>
  <conditionalFormatting sqref="A17">
    <cfRule type="cellIs" dxfId="24" priority="57" stopIfTrue="1" operator="notEqual">
      <formula>#REF!</formula>
    </cfRule>
  </conditionalFormatting>
  <conditionalFormatting sqref="A16">
    <cfRule type="cellIs" dxfId="23" priority="58" stopIfTrue="1" operator="notEqual">
      <formula>#REF!</formula>
    </cfRule>
  </conditionalFormatting>
  <conditionalFormatting sqref="A15">
    <cfRule type="cellIs" dxfId="22" priority="59" stopIfTrue="1" operator="notEqual">
      <formula>#REF!</formula>
    </cfRule>
  </conditionalFormatting>
  <conditionalFormatting sqref="A14">
    <cfRule type="cellIs" dxfId="21" priority="60" stopIfTrue="1" operator="notEqual">
      <formula>#REF!</formula>
    </cfRule>
  </conditionalFormatting>
  <conditionalFormatting sqref="A13">
    <cfRule type="cellIs" dxfId="20" priority="61" stopIfTrue="1" operator="notEqual">
      <formula>#REF!</formula>
    </cfRule>
  </conditionalFormatting>
  <conditionalFormatting sqref="A12">
    <cfRule type="cellIs" dxfId="19" priority="62" stopIfTrue="1" operator="notEqual">
      <formula>#REF!</formula>
    </cfRule>
  </conditionalFormatting>
  <conditionalFormatting sqref="B19">
    <cfRule type="cellIs" dxfId="18" priority="64" stopIfTrue="1" operator="notEqual">
      <formula>#REF!</formula>
    </cfRule>
  </conditionalFormatting>
  <conditionalFormatting sqref="B18">
    <cfRule type="cellIs" dxfId="17" priority="65" stopIfTrue="1" operator="notEqual">
      <formula>#REF!</formula>
    </cfRule>
  </conditionalFormatting>
  <conditionalFormatting sqref="B17">
    <cfRule type="cellIs" dxfId="16" priority="66" stopIfTrue="1" operator="notEqual">
      <formula>#REF!</formula>
    </cfRule>
  </conditionalFormatting>
  <conditionalFormatting sqref="B16">
    <cfRule type="cellIs" dxfId="15" priority="67" stopIfTrue="1" operator="notEqual">
      <formula>#REF!</formula>
    </cfRule>
  </conditionalFormatting>
  <conditionalFormatting sqref="B14">
    <cfRule type="cellIs" dxfId="14" priority="69" stopIfTrue="1" operator="notEqual">
      <formula>#REF!</formula>
    </cfRule>
  </conditionalFormatting>
  <conditionalFormatting sqref="B13">
    <cfRule type="cellIs" dxfId="13" priority="70" stopIfTrue="1" operator="notEqual">
      <formula>#REF!</formula>
    </cfRule>
  </conditionalFormatting>
  <conditionalFormatting sqref="B12">
    <cfRule type="cellIs" dxfId="12" priority="71" stopIfTrue="1" operator="notEqual">
      <formula>#REF!</formula>
    </cfRule>
  </conditionalFormatting>
  <conditionalFormatting sqref="G12">
    <cfRule type="cellIs" dxfId="11" priority="22" stopIfTrue="1" operator="notBetween">
      <formula>0</formula>
      <formula>40000</formula>
    </cfRule>
    <cfRule type="expression" dxfId="10" priority="23" stopIfTrue="1">
      <formula>#REF!=1</formula>
    </cfRule>
  </conditionalFormatting>
  <conditionalFormatting sqref="H23:I23 C23">
    <cfRule type="cellIs" dxfId="9" priority="11" stopIfTrue="1" operator="equal">
      <formula>"Betrag ungültig"</formula>
    </cfRule>
  </conditionalFormatting>
  <conditionalFormatting sqref="H14:H20">
    <cfRule type="cellIs" dxfId="8" priority="9" stopIfTrue="1" operator="lessThan">
      <formula>0</formula>
    </cfRule>
  </conditionalFormatting>
  <conditionalFormatting sqref="H13">
    <cfRule type="cellIs" dxfId="7" priority="8" stopIfTrue="1" operator="lessThan">
      <formula>0</formula>
    </cfRule>
  </conditionalFormatting>
  <conditionalFormatting sqref="D13:D20">
    <cfRule type="cellIs" dxfId="6" priority="6" stopIfTrue="1" operator="notBetween">
      <formula>0</formula>
      <formula>40000</formula>
    </cfRule>
    <cfRule type="expression" dxfId="5" priority="7" stopIfTrue="1">
      <formula>#REF!=1</formula>
    </cfRule>
  </conditionalFormatting>
  <conditionalFormatting sqref="G13:G20">
    <cfRule type="cellIs" dxfId="4" priority="4" stopIfTrue="1" operator="notBetween">
      <formula>0</formula>
      <formula>40000</formula>
    </cfRule>
    <cfRule type="expression" dxfId="3" priority="5" stopIfTrue="1">
      <formula>#REF!=1</formula>
    </cfRule>
  </conditionalFormatting>
  <conditionalFormatting sqref="H12">
    <cfRule type="cellIs" dxfId="2" priority="3" stopIfTrue="1" operator="lessThan">
      <formula>0</formula>
    </cfRule>
  </conditionalFormatting>
  <conditionalFormatting sqref="B20">
    <cfRule type="cellIs" dxfId="1" priority="2" stopIfTrue="1" operator="notEqual">
      <formula>#REF!</formula>
    </cfRule>
  </conditionalFormatting>
  <conditionalFormatting sqref="B15">
    <cfRule type="cellIs" dxfId="0" priority="1" stopIfTrue="1" operator="notEqual">
      <formula>#REF!</formula>
    </cfRule>
  </conditionalFormatting>
  <dataValidations count="5">
    <dataValidation type="date" operator="greaterThan" allowBlank="1" showInputMessage="1" showErrorMessage="1" errorTitle="Aufgabedatum" error="Falsche Datumseingabe." sqref="A12:A20">
      <formula1>37987</formula1>
    </dataValidation>
    <dataValidation type="whole" allowBlank="1" showInputMessage="1" showErrorMessage="1" errorTitle="Paketnummer" error="Paketnummer sind zwischen 55750000000 und 903999999999." sqref="B13:B20">
      <formula1>55750000000</formula1>
      <formula2>903999999999</formula2>
    </dataValidation>
    <dataValidation type="decimal" allowBlank="1" showInputMessage="1" showErrorMessage="1" errorTitle="Warenwert" error="Warenwert muss zwischen CHF 0 und 10'000 liegen." sqref="C12:C20">
      <formula1>0</formula1>
      <formula2>10000</formula2>
    </dataValidation>
    <dataValidation type="decimal" operator="greaterThanOrEqual" allowBlank="1" showInputMessage="1" showErrorMessage="1" errorTitle="Versichernder Zoll/MWST Betrag" error="Betrag ungültig." sqref="H12:H20">
      <formula1>0</formula1>
    </dataValidation>
    <dataValidation type="whole" allowBlank="1" showInputMessage="1" showErrorMessage="1" errorTitle="Paketnummer" error="Paketnummer sind zwischen 55750000000 und 903999999999." sqref="B12">
      <formula1>55750000000</formula1>
      <formula2>993999999999</formula2>
    </dataValidation>
  </dataValidations>
  <pageMargins left="0.51181102362204722" right="0.51181102362204722" top="0.59055118110236227" bottom="0.59055118110236227" header="0.31496062992125984" footer="0.31496062992125984"/>
  <pageSetup paperSize="9" scale="87" orientation="landscape" r:id="rId1"/>
  <headerFooter>
    <oddFooter>&amp;L&amp;6 04.2018 Postforms 514.60 FR / 4113F_K2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Variablen!$C$5:$C$7</xm:f>
          </x14:formula1>
          <xm:sqref>D12:F20</xm:sqref>
        </x14:dataValidation>
        <x14:dataValidation type="list" allowBlank="1" showInputMessage="1" showErrorMessage="1" errorTitle="Warenwert" error="Warenwert muss zwischen CHF 0 und 10'000 liegen.">
          <x14:formula1>
            <xm:f>Variablen!$C$12:$C$83</xm:f>
          </x14:formula1>
          <xm:sqref>G12:G20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31" workbookViewId="0">
      <selection activeCell="C51" sqref="C51"/>
    </sheetView>
  </sheetViews>
  <sheetFormatPr baseColWidth="10" defaultRowHeight="15" x14ac:dyDescent="0.25"/>
  <cols>
    <col min="1" max="1" width="21.75" bestFit="1" customWidth="1"/>
    <col min="3" max="3" width="41.875" bestFit="1" customWidth="1"/>
    <col min="7" max="7" width="7.625" bestFit="1" customWidth="1"/>
  </cols>
  <sheetData>
    <row r="1" spans="1:4" x14ac:dyDescent="0.25">
      <c r="A1" t="s">
        <v>22</v>
      </c>
      <c r="C1" t="s">
        <v>23</v>
      </c>
    </row>
    <row r="2" spans="1:4" x14ac:dyDescent="0.25">
      <c r="A2" t="s">
        <v>24</v>
      </c>
      <c r="B2">
        <f>750*1.3</f>
        <v>975</v>
      </c>
    </row>
    <row r="3" spans="1:4" x14ac:dyDescent="0.25">
      <c r="A3" t="s">
        <v>25</v>
      </c>
      <c r="B3">
        <v>18</v>
      </c>
    </row>
    <row r="4" spans="1:4" x14ac:dyDescent="0.25">
      <c r="A4" t="s">
        <v>26</v>
      </c>
      <c r="B4" s="33">
        <v>37987</v>
      </c>
    </row>
    <row r="5" spans="1:4" x14ac:dyDescent="0.25">
      <c r="A5" s="7" t="s">
        <v>27</v>
      </c>
      <c r="B5" s="34">
        <v>1</v>
      </c>
      <c r="C5" t="s">
        <v>28</v>
      </c>
      <c r="D5" s="35">
        <v>1.7000000000000001E-2</v>
      </c>
    </row>
    <row r="6" spans="1:4" x14ac:dyDescent="0.25">
      <c r="A6" s="7" t="s">
        <v>29</v>
      </c>
      <c r="B6" s="34">
        <v>2</v>
      </c>
      <c r="C6" t="s">
        <v>30</v>
      </c>
      <c r="D6" s="35">
        <v>0.01</v>
      </c>
    </row>
    <row r="7" spans="1:4" x14ac:dyDescent="0.25">
      <c r="A7" s="7" t="s">
        <v>31</v>
      </c>
      <c r="B7" s="34">
        <v>3</v>
      </c>
      <c r="C7" s="7" t="s">
        <v>32</v>
      </c>
      <c r="D7" s="35">
        <v>0.02</v>
      </c>
    </row>
    <row r="8" spans="1:4" x14ac:dyDescent="0.25">
      <c r="A8" t="s">
        <v>33</v>
      </c>
      <c r="B8" s="35">
        <v>7.0000000000000001E-3</v>
      </c>
    </row>
    <row r="9" spans="1:4" x14ac:dyDescent="0.25">
      <c r="A9" t="s">
        <v>34</v>
      </c>
    </row>
    <row r="10" spans="1:4" x14ac:dyDescent="0.25">
      <c r="A10" t="s">
        <v>35</v>
      </c>
      <c r="B10">
        <f>B3/B8</f>
        <v>2571.4285714285716</v>
      </c>
    </row>
    <row r="11" spans="1:4" x14ac:dyDescent="0.25">
      <c r="C11" t="s">
        <v>36</v>
      </c>
    </row>
    <row r="12" spans="1:4" x14ac:dyDescent="0.25">
      <c r="C12" s="22" t="s">
        <v>37</v>
      </c>
    </row>
    <row r="13" spans="1:4" x14ac:dyDescent="0.25">
      <c r="C13" s="29" t="s">
        <v>38</v>
      </c>
    </row>
    <row r="14" spans="1:4" x14ac:dyDescent="0.25">
      <c r="C14" t="s">
        <v>39</v>
      </c>
    </row>
    <row r="15" spans="1:4" x14ac:dyDescent="0.25">
      <c r="C15" t="s">
        <v>40</v>
      </c>
    </row>
    <row r="16" spans="1:4" x14ac:dyDescent="0.25">
      <c r="C16" t="s">
        <v>41</v>
      </c>
    </row>
    <row r="17" spans="1:7" x14ac:dyDescent="0.25">
      <c r="C17" t="s">
        <v>42</v>
      </c>
    </row>
    <row r="18" spans="1:7" x14ac:dyDescent="0.25">
      <c r="C18" t="s">
        <v>43</v>
      </c>
    </row>
    <row r="19" spans="1:7" x14ac:dyDescent="0.25">
      <c r="C19" s="22" t="s">
        <v>44</v>
      </c>
    </row>
    <row r="20" spans="1:7" x14ac:dyDescent="0.25">
      <c r="C20" t="s">
        <v>45</v>
      </c>
    </row>
    <row r="21" spans="1:7" x14ac:dyDescent="0.25">
      <c r="C21" t="s">
        <v>46</v>
      </c>
    </row>
    <row r="22" spans="1:7" x14ac:dyDescent="0.25">
      <c r="C22" t="s">
        <v>47</v>
      </c>
    </row>
    <row r="23" spans="1:7" x14ac:dyDescent="0.25">
      <c r="C23" t="s">
        <v>48</v>
      </c>
    </row>
    <row r="24" spans="1:7" x14ac:dyDescent="0.25">
      <c r="C24" t="s">
        <v>49</v>
      </c>
    </row>
    <row r="25" spans="1:7" x14ac:dyDescent="0.25">
      <c r="C25" t="s">
        <v>50</v>
      </c>
    </row>
    <row r="26" spans="1:7" x14ac:dyDescent="0.25">
      <c r="A26" s="23"/>
      <c r="B26" s="23"/>
      <c r="C26" s="30" t="s">
        <v>51</v>
      </c>
      <c r="D26" s="23"/>
      <c r="E26" s="23"/>
    </row>
    <row r="27" spans="1:7" x14ac:dyDescent="0.25">
      <c r="A27" s="23"/>
      <c r="B27" s="23"/>
      <c r="C27" s="30" t="s">
        <v>52</v>
      </c>
      <c r="D27" s="23"/>
      <c r="E27" s="23"/>
    </row>
    <row r="28" spans="1:7" x14ac:dyDescent="0.25">
      <c r="C28" t="s">
        <v>53</v>
      </c>
      <c r="G28" s="36"/>
    </row>
    <row r="29" spans="1:7" x14ac:dyDescent="0.25">
      <c r="C29" t="s">
        <v>54</v>
      </c>
      <c r="G29" s="36"/>
    </row>
    <row r="30" spans="1:7" x14ac:dyDescent="0.25">
      <c r="A30" s="23"/>
      <c r="B30" s="23"/>
      <c r="C30" s="30" t="s">
        <v>0</v>
      </c>
      <c r="D30" s="23"/>
      <c r="E30" s="23"/>
    </row>
    <row r="31" spans="1:7" x14ac:dyDescent="0.25">
      <c r="C31" t="s">
        <v>55</v>
      </c>
      <c r="G31" s="36"/>
    </row>
    <row r="32" spans="1:7" x14ac:dyDescent="0.25">
      <c r="C32" t="s">
        <v>56</v>
      </c>
      <c r="G32" s="36"/>
    </row>
    <row r="33" spans="1:5" x14ac:dyDescent="0.25">
      <c r="C33" t="s">
        <v>57</v>
      </c>
    </row>
    <row r="34" spans="1:5" x14ac:dyDescent="0.25">
      <c r="C34" t="s">
        <v>58</v>
      </c>
    </row>
    <row r="35" spans="1:5" x14ac:dyDescent="0.25">
      <c r="C35" t="s">
        <v>59</v>
      </c>
    </row>
    <row r="36" spans="1:5" x14ac:dyDescent="0.25">
      <c r="C36" t="s">
        <v>60</v>
      </c>
    </row>
    <row r="37" spans="1:5" x14ac:dyDescent="0.25">
      <c r="C37" t="s">
        <v>61</v>
      </c>
    </row>
    <row r="38" spans="1:5" x14ac:dyDescent="0.25">
      <c r="C38" t="s">
        <v>62</v>
      </c>
    </row>
    <row r="39" spans="1:5" x14ac:dyDescent="0.25">
      <c r="C39" t="s">
        <v>63</v>
      </c>
    </row>
    <row r="40" spans="1:5" x14ac:dyDescent="0.25">
      <c r="C40" t="s">
        <v>64</v>
      </c>
    </row>
    <row r="41" spans="1:5" x14ac:dyDescent="0.25">
      <c r="C41" t="s">
        <v>65</v>
      </c>
    </row>
    <row r="42" spans="1:5" x14ac:dyDescent="0.25">
      <c r="C42" t="s">
        <v>66</v>
      </c>
    </row>
    <row r="43" spans="1:5" x14ac:dyDescent="0.25">
      <c r="A43" s="23"/>
      <c r="B43" s="23"/>
      <c r="C43" s="30" t="s">
        <v>1</v>
      </c>
      <c r="D43" s="23"/>
      <c r="E43" s="23"/>
    </row>
    <row r="44" spans="1:5" x14ac:dyDescent="0.25">
      <c r="C44" s="22" t="s">
        <v>67</v>
      </c>
    </row>
    <row r="45" spans="1:5" x14ac:dyDescent="0.25">
      <c r="C45" s="22" t="s">
        <v>68</v>
      </c>
    </row>
    <row r="46" spans="1:5" x14ac:dyDescent="0.25">
      <c r="C46" s="22" t="s">
        <v>69</v>
      </c>
    </row>
    <row r="47" spans="1:5" x14ac:dyDescent="0.25">
      <c r="C47" t="s">
        <v>70</v>
      </c>
    </row>
    <row r="48" spans="1:5" x14ac:dyDescent="0.25">
      <c r="C48" t="s">
        <v>71</v>
      </c>
    </row>
    <row r="49" spans="1:5" x14ac:dyDescent="0.25">
      <c r="A49" s="23"/>
      <c r="B49" s="23"/>
      <c r="C49" s="30" t="s">
        <v>72</v>
      </c>
      <c r="D49" s="23"/>
      <c r="E49" s="23"/>
    </row>
    <row r="50" spans="1:5" x14ac:dyDescent="0.25">
      <c r="C50" s="22" t="s">
        <v>119</v>
      </c>
    </row>
    <row r="51" spans="1:5" x14ac:dyDescent="0.25">
      <c r="C51" t="s">
        <v>73</v>
      </c>
    </row>
    <row r="52" spans="1:5" x14ac:dyDescent="0.25">
      <c r="C52" s="22" t="s">
        <v>74</v>
      </c>
    </row>
    <row r="53" spans="1:5" x14ac:dyDescent="0.25">
      <c r="C53" t="s">
        <v>75</v>
      </c>
    </row>
    <row r="54" spans="1:5" x14ac:dyDescent="0.25">
      <c r="C54" t="s">
        <v>76</v>
      </c>
    </row>
    <row r="55" spans="1:5" x14ac:dyDescent="0.25">
      <c r="C55" t="s">
        <v>77</v>
      </c>
    </row>
    <row r="56" spans="1:5" x14ac:dyDescent="0.25">
      <c r="C56" t="s">
        <v>78</v>
      </c>
    </row>
    <row r="57" spans="1:5" x14ac:dyDescent="0.25">
      <c r="C57" t="s">
        <v>79</v>
      </c>
    </row>
    <row r="58" spans="1:5" x14ac:dyDescent="0.25">
      <c r="C58" t="s">
        <v>80</v>
      </c>
    </row>
    <row r="59" spans="1:5" x14ac:dyDescent="0.25">
      <c r="C59" t="s">
        <v>81</v>
      </c>
    </row>
    <row r="60" spans="1:5" x14ac:dyDescent="0.25">
      <c r="C60" t="s">
        <v>82</v>
      </c>
    </row>
    <row r="61" spans="1:5" x14ac:dyDescent="0.25">
      <c r="C61" t="s">
        <v>83</v>
      </c>
    </row>
    <row r="62" spans="1:5" x14ac:dyDescent="0.25">
      <c r="C62" t="s">
        <v>84</v>
      </c>
    </row>
    <row r="63" spans="1:5" x14ac:dyDescent="0.25">
      <c r="C63" t="s">
        <v>85</v>
      </c>
    </row>
    <row r="64" spans="1:5" x14ac:dyDescent="0.25">
      <c r="A64" s="23"/>
      <c r="B64" s="23"/>
      <c r="C64" s="30" t="s">
        <v>86</v>
      </c>
      <c r="D64" s="23"/>
      <c r="E64" s="23"/>
    </row>
    <row r="65" spans="1:5" x14ac:dyDescent="0.25">
      <c r="C65" t="s">
        <v>87</v>
      </c>
    </row>
    <row r="66" spans="1:5" x14ac:dyDescent="0.25">
      <c r="C66" t="s">
        <v>88</v>
      </c>
    </row>
    <row r="67" spans="1:5" x14ac:dyDescent="0.25">
      <c r="A67" s="23"/>
      <c r="B67" s="23"/>
      <c r="C67" s="30" t="s">
        <v>89</v>
      </c>
      <c r="D67" s="23"/>
      <c r="E67" s="23"/>
    </row>
    <row r="68" spans="1:5" x14ac:dyDescent="0.25">
      <c r="C68" s="22" t="s">
        <v>90</v>
      </c>
    </row>
    <row r="69" spans="1:5" x14ac:dyDescent="0.25">
      <c r="C69" t="s">
        <v>91</v>
      </c>
    </row>
    <row r="70" spans="1:5" x14ac:dyDescent="0.25">
      <c r="C70" t="s">
        <v>92</v>
      </c>
    </row>
    <row r="71" spans="1:5" x14ac:dyDescent="0.25">
      <c r="C71" t="s">
        <v>93</v>
      </c>
    </row>
    <row r="72" spans="1:5" x14ac:dyDescent="0.25">
      <c r="C72" t="s">
        <v>94</v>
      </c>
    </row>
    <row r="73" spans="1:5" x14ac:dyDescent="0.25">
      <c r="C73" t="s">
        <v>95</v>
      </c>
    </row>
    <row r="74" spans="1:5" x14ac:dyDescent="0.25">
      <c r="C74" t="s">
        <v>96</v>
      </c>
    </row>
    <row r="75" spans="1:5" x14ac:dyDescent="0.25">
      <c r="C75" t="s">
        <v>97</v>
      </c>
    </row>
    <row r="76" spans="1:5" x14ac:dyDescent="0.25">
      <c r="C76" t="s">
        <v>98</v>
      </c>
    </row>
    <row r="77" spans="1:5" x14ac:dyDescent="0.25">
      <c r="C77" t="s">
        <v>99</v>
      </c>
    </row>
    <row r="78" spans="1:5" x14ac:dyDescent="0.25">
      <c r="C78" t="s">
        <v>100</v>
      </c>
    </row>
    <row r="79" spans="1:5" x14ac:dyDescent="0.25">
      <c r="C79" t="s">
        <v>101</v>
      </c>
    </row>
    <row r="80" spans="1:5" x14ac:dyDescent="0.25">
      <c r="C80" t="s">
        <v>102</v>
      </c>
    </row>
    <row r="81" spans="1:5" x14ac:dyDescent="0.25">
      <c r="A81" s="23"/>
      <c r="B81" s="23"/>
      <c r="C81" s="30" t="s">
        <v>103</v>
      </c>
      <c r="D81" s="23"/>
      <c r="E81" s="23"/>
    </row>
    <row r="82" spans="1:5" x14ac:dyDescent="0.25">
      <c r="C82" t="s">
        <v>104</v>
      </c>
    </row>
    <row r="83" spans="1:5" x14ac:dyDescent="0.25">
      <c r="C83" t="s">
        <v>105</v>
      </c>
    </row>
  </sheetData>
  <sheetProtection algorithmName="SHA-512" hashValue="y5FHsq1pRqyxO4s2A6ySnnmGq51dG3wCMR7YDp2QAWzGIVALfIy3+nBnoT3GMA3VLGXu6sr3vHdjuz/uW9NYag==" saltValue="5pCNALwyloA4EsD9J6RnDQ=="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Post" ma:contentTypeID="0x010100974D391C497C8F45BC59E9C46DF8DAC0004BC2E177CBCAE44FBF891B1FFDCF235D" ma:contentTypeVersion="10" ma:contentTypeDescription="Ein neues Dokument erstellen." ma:contentTypeScope="" ma:versionID="fc3bb3bfb2620c44d4e888a9850d608e">
  <xsd:schema xmlns:xsd="http://www.w3.org/2001/XMLSchema" xmlns:xs="http://www.w3.org/2001/XMLSchema" xmlns:p="http://schemas.microsoft.com/office/2006/metadata/properties" xmlns:ns2="b1dee8a3-87c8-4a76-97cc-d1d4ea14a128" targetNamespace="http://schemas.microsoft.com/office/2006/metadata/properties" ma:root="true" ma:fieldsID="09063d3c64c1871a4bc1ea712a2dc645" ns2:_="">
    <xsd:import namespace="b1dee8a3-87c8-4a76-97cc-d1d4ea14a128"/>
    <xsd:element name="properties">
      <xsd:complexType>
        <xsd:sequence>
          <xsd:element name="documentManagement">
            <xsd:complexType>
              <xsd:all>
                <xsd:element ref="ns2:PcDocContentResponsible" minOccurs="0"/>
                <xsd:element ref="ns2:PcDocVersionPost" minOccurs="0"/>
                <xsd:element ref="ns2:PcDocDocumentLanguage" minOccurs="0"/>
                <xsd:element ref="ns2:TaxKeywordTaxHTField" minOccurs="0"/>
                <xsd:element ref="ns2:TaxCatchAllLabel" minOccurs="0"/>
                <xsd:element ref="ns2:l1feeda7fe994a1b9fff72b2bc278e78" minOccurs="0"/>
                <xsd:element ref="ns2:kbf194ba2ccb413f9bd669667bdcfdc4" minOccurs="0"/>
                <xsd:element ref="ns2:a3e7b6d7f9e942088f95329352c801fd" minOccurs="0"/>
                <xsd:element ref="ns2:ce2763f533ff4edab98ee723257d171f" minOccurs="0"/>
                <xsd:element ref="ns2:bfb5e99e3776450f9daaa88c442b43d4" minOccurs="0"/>
                <xsd:element ref="ns2:TaxCatchAll"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dee8a3-87c8-4a76-97cc-d1d4ea14a128" elementFormDefault="qualified">
    <xsd:import namespace="http://schemas.microsoft.com/office/2006/documentManagement/types"/>
    <xsd:import namespace="http://schemas.microsoft.com/office/infopath/2007/PartnerControls"/>
    <xsd:element name="PcDocContentResponsible" ma:index="5" nillable="true" ma:displayName="Inhaltsverantwortlicher" ma:internalName="PcDocContentResponsib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cDocVersionPost" ma:index="6" nillable="true" ma:displayName="Version Post" ma:description="Version Post bitte im Format X01.00 angeben." ma:internalName="PcDocVersionPost">
      <xsd:simpleType>
        <xsd:restriction base="dms:Text"/>
      </xsd:simpleType>
    </xsd:element>
    <xsd:element name="PcDocDocumentLanguage" ma:index="8" nillable="true" ma:displayName="Dokumentensprache" ma:format="Dropdown" ma:internalName="PcDocDocumentLanguage">
      <xsd:simpleType>
        <xsd:restriction base="dms:Choice">
          <xsd:enumeration value="Deutsch"/>
          <xsd:enumeration value="Français"/>
          <xsd:enumeration value="Italiano"/>
          <xsd:enumeration value="English"/>
        </xsd:restriction>
      </xsd:simpleType>
    </xsd:element>
    <xsd:element name="TaxKeywordTaxHTField" ma:index="11" nillable="true" ma:taxonomy="true" ma:internalName="TaxKeywordTaxHTField" ma:taxonomyFieldName="TaxKeyword" ma:displayName="Schlüsselwörter" ma:fieldId="{23f27201-bee3-471e-b2e7-b64fd8b7ca38}" ma:taxonomyMulti="true" ma:sspId="c9262182-c4d6-4342-a85e-72e4ef1521fa" ma:termSetId="00000000-0000-0000-0000-000000000000" ma:anchorId="00000000-0000-0000-0000-000000000000" ma:open="true" ma:isKeyword="true">
      <xsd:complexType>
        <xsd:sequence>
          <xsd:element ref="pc:Terms" minOccurs="0" maxOccurs="1"/>
        </xsd:sequence>
      </xsd:complexType>
    </xsd:element>
    <xsd:element name="TaxCatchAllLabel" ma:index="13" nillable="true" ma:displayName="Taxonomy Catch All Column1" ma:hidden="true" ma:list="{06ec73ca-fdff-4ab7-b539-8caba6005ead}" ma:internalName="TaxCatchAllLabel" ma:readOnly="true" ma:showField="CatchAllDataLabel" ma:web="b1dee8a3-87c8-4a76-97cc-d1d4ea14a128">
      <xsd:complexType>
        <xsd:complexContent>
          <xsd:extension base="dms:MultiChoiceLookup">
            <xsd:sequence>
              <xsd:element name="Value" type="dms:Lookup" maxOccurs="unbounded" minOccurs="0" nillable="true"/>
            </xsd:sequence>
          </xsd:extension>
        </xsd:complexContent>
      </xsd:complexType>
    </xsd:element>
    <xsd:element name="l1feeda7fe994a1b9fff72b2bc278e78" ma:index="15" nillable="true" ma:taxonomy="true" ma:internalName="l1feeda7fe994a1b9fff72b2bc278e78" ma:taxonomyFieldName="PcDocClassification" ma:displayName="Klassifikation" ma:fieldId="{51feeda7-fe99-4a1b-9fff-72b2bc278e78}" ma:sspId="c9262182-c4d6-4342-a85e-72e4ef1521fa" ma:termSetId="a3102f67-dda9-4a97-bc4c-b7e5f828cd14" ma:anchorId="00000000-0000-0000-0000-000000000000" ma:open="false" ma:isKeyword="false">
      <xsd:complexType>
        <xsd:sequence>
          <xsd:element ref="pc:Terms" minOccurs="0" maxOccurs="1"/>
        </xsd:sequence>
      </xsd:complexType>
    </xsd:element>
    <xsd:element name="kbf194ba2ccb413f9bd669667bdcfdc4" ma:index="17" nillable="true" ma:taxonomy="true" ma:internalName="kbf194ba2ccb413f9bd669667bdcfdc4" ma:taxonomyFieldName="PcDocTargetAudience" ma:displayName="Zielpublikum" ma:fieldId="{4bf194ba-2ccb-413f-9bd6-69667bdcfdc4}" ma:taxonomyMulti="true" ma:sspId="c9262182-c4d6-4342-a85e-72e4ef1521fa" ma:termSetId="f40e9910-a8c9-4237-a1c1-b93e00e9395e" ma:anchorId="00000000-0000-0000-0000-000000000000" ma:open="false" ma:isKeyword="false">
      <xsd:complexType>
        <xsd:sequence>
          <xsd:element ref="pc:Terms" minOccurs="0" maxOccurs="1"/>
        </xsd:sequence>
      </xsd:complexType>
    </xsd:element>
    <xsd:element name="a3e7b6d7f9e942088f95329352c801fd" ma:index="19" nillable="true" ma:taxonomy="true" ma:internalName="a3e7b6d7f9e942088f95329352c801fd" ma:taxonomyFieldName="PcDocLifecycle" ma:displayName="Lebenszyklus" ma:readOnly="false" ma:fieldId="{a3e7b6d7-f9e9-4208-8f95-329352c801fd}" ma:sspId="c9262182-c4d6-4342-a85e-72e4ef1521fa" ma:termSetId="2dcfb5c0-c700-43de-9765-462573be93da" ma:anchorId="00000000-0000-0000-0000-000000000000" ma:open="false" ma:isKeyword="false">
      <xsd:complexType>
        <xsd:sequence>
          <xsd:element ref="pc:Terms" minOccurs="0" maxOccurs="1"/>
        </xsd:sequence>
      </xsd:complexType>
    </xsd:element>
    <xsd:element name="ce2763f533ff4edab98ee723257d171f" ma:index="21" nillable="true" ma:taxonomy="true" ma:internalName="ce2763f533ff4edab98ee723257d171f" ma:taxonomyFieldName="PcDocContentForm" ma:displayName="Inhaltsform" ma:fieldId="{ce2763f5-33ff-4eda-b98e-e723257d171f}" ma:sspId="c9262182-c4d6-4342-a85e-72e4ef1521fa" ma:termSetId="ced876d6-4cb7-401f-9bfa-4860c2af5227" ma:anchorId="7a691ef7-bea7-4aa3-96c5-81b5854886f6" ma:open="false" ma:isKeyword="false">
      <xsd:complexType>
        <xsd:sequence>
          <xsd:element ref="pc:Terms" minOccurs="0" maxOccurs="1"/>
        </xsd:sequence>
      </xsd:complexType>
    </xsd:element>
    <xsd:element name="bfb5e99e3776450f9daaa88c442b43d4" ma:index="23" nillable="true" ma:taxonomy="true" ma:internalName="bfb5e99e3776450f9daaa88c442b43d4" ma:taxonomyFieldName="PcDocContentType" ma:displayName="Inhaltstyp" ma:fieldId="{bfb5e99e-3776-450f-9daa-a88c442b43d4}" ma:sspId="c9262182-c4d6-4342-a85e-72e4ef1521fa" ma:termSetId="ced876d6-4cb7-401f-9bfa-4860c2af5227" ma:anchorId="b81f744e-77e7-4009-a2c0-8d5174200a6e" ma:open="false" ma:isKeyword="false">
      <xsd:complexType>
        <xsd:sequence>
          <xsd:element ref="pc:Terms" minOccurs="0" maxOccurs="1"/>
        </xsd:sequence>
      </xsd:complexType>
    </xsd:element>
    <xsd:element name="TaxCatchAll" ma:index="24" nillable="true" ma:displayName="Taxonomy Catch All Column" ma:hidden="true" ma:list="{06ec73ca-fdff-4ab7-b539-8caba6005ead}" ma:internalName="TaxCatchAll" ma:showField="CatchAllData" ma:web="b1dee8a3-87c8-4a76-97cc-d1d4ea14a128">
      <xsd:complexType>
        <xsd:complexContent>
          <xsd:extension base="dms:MultiChoiceLookup">
            <xsd:sequence>
              <xsd:element name="Value" type="dms:Lookup" maxOccurs="unbounded" minOccurs="0" nillable="true"/>
            </xsd:sequence>
          </xsd:extension>
        </xsd:complexContent>
      </xsd:complexType>
    </xsd:element>
    <xsd:element name="_dlc_DocId" ma:index="25" nillable="true" ma:displayName="Wert der Dokument-ID" ma:description="Der Wert der diesem Element zugewiesenen Dokument-ID." ma:internalName="_dlc_DocId" ma:readOnly="true">
      <xsd:simpleType>
        <xsd:restriction base="dms:Text"/>
      </xsd:simpleType>
    </xsd:element>
    <xsd:element name="_dlc_DocIdUrl" ma:index="26"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Inhaltstyp"/>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b1dee8a3-87c8-4a76-97cc-d1d4ea14a128">WS7899-747168031-30266</_dlc_DocId>
    <_dlc_DocIdUrl xmlns="b1dee8a3-87c8-4a76-97cc-d1d4ea14a128">
      <Url>https://sharepoint-my.sp.swisspost.com/sites/K62/_layouts/15/DocIdRedir.aspx?ID=WS7899-747168031-30266</Url>
      <Description>WS7899-747168031-30266</Description>
    </_dlc_DocIdUrl>
    <PcDocContentResponsible xmlns="b1dee8a3-87c8-4a76-97cc-d1d4ea14a128">
      <UserInfo>
        <DisplayName/>
        <AccountId xsi:nil="true"/>
        <AccountType/>
      </UserInfo>
    </PcDocContentResponsible>
    <ce2763f533ff4edab98ee723257d171f xmlns="b1dee8a3-87c8-4a76-97cc-d1d4ea14a128">
      <Terms xmlns="http://schemas.microsoft.com/office/infopath/2007/PartnerControls"/>
    </ce2763f533ff4edab98ee723257d171f>
    <l1feeda7fe994a1b9fff72b2bc278e78 xmlns="b1dee8a3-87c8-4a76-97cc-d1d4ea14a128">
      <Terms xmlns="http://schemas.microsoft.com/office/infopath/2007/PartnerControls"/>
    </l1feeda7fe994a1b9fff72b2bc278e78>
    <kbf194ba2ccb413f9bd669667bdcfdc4 xmlns="b1dee8a3-87c8-4a76-97cc-d1d4ea14a128">
      <Terms xmlns="http://schemas.microsoft.com/office/infopath/2007/PartnerControls"/>
    </kbf194ba2ccb413f9bd669667bdcfdc4>
    <a3e7b6d7f9e942088f95329352c801fd xmlns="b1dee8a3-87c8-4a76-97cc-d1d4ea14a128">
      <Terms xmlns="http://schemas.microsoft.com/office/infopath/2007/PartnerControls"/>
    </a3e7b6d7f9e942088f95329352c801fd>
    <TaxCatchAll xmlns="b1dee8a3-87c8-4a76-97cc-d1d4ea14a128"/>
    <PcDocVersionPost xmlns="b1dee8a3-87c8-4a76-97cc-d1d4ea14a128" xsi:nil="true"/>
    <TaxKeywordTaxHTField xmlns="b1dee8a3-87c8-4a76-97cc-d1d4ea14a128">
      <Terms xmlns="http://schemas.microsoft.com/office/infopath/2007/PartnerControls"/>
    </TaxKeywordTaxHTField>
    <PcDocDocumentLanguage xmlns="b1dee8a3-87c8-4a76-97cc-d1d4ea14a128" xsi:nil="true"/>
    <bfb5e99e3776450f9daaa88c442b43d4 xmlns="b1dee8a3-87c8-4a76-97cc-d1d4ea14a128">
      <Terms xmlns="http://schemas.microsoft.com/office/infopath/2007/PartnerControls"/>
    </bfb5e99e3776450f9daaa88c442b43d4>
  </documentManagement>
</p:properties>
</file>

<file path=customXml/itemProps1.xml><?xml version="1.0" encoding="utf-8"?>
<ds:datastoreItem xmlns:ds="http://schemas.openxmlformats.org/officeDocument/2006/customXml" ds:itemID="{2B0844A3-4A9C-4C1A-8524-61EDC3004780}"/>
</file>

<file path=customXml/itemProps2.xml><?xml version="1.0" encoding="utf-8"?>
<ds:datastoreItem xmlns:ds="http://schemas.openxmlformats.org/officeDocument/2006/customXml" ds:itemID="{1178E709-CD6D-46B1-93CB-F362D682B5EC}"/>
</file>

<file path=customXml/itemProps3.xml><?xml version="1.0" encoding="utf-8"?>
<ds:datastoreItem xmlns:ds="http://schemas.openxmlformats.org/officeDocument/2006/customXml" ds:itemID="{07B407D1-C6EB-42B0-B66F-AA48F804C7E0}"/>
</file>

<file path=customXml/itemProps4.xml><?xml version="1.0" encoding="utf-8"?>
<ds:datastoreItem xmlns:ds="http://schemas.openxmlformats.org/officeDocument/2006/customXml" ds:itemID="{3A58A085-3FBB-467E-AC21-D2F4E451E9F2}"/>
</file>

<file path=customXml/itemProps5.xml><?xml version="1.0" encoding="utf-8"?>
<ds:datastoreItem xmlns:ds="http://schemas.openxmlformats.org/officeDocument/2006/customXml" ds:itemID="{AD841367-A362-4BBB-856B-DC19A9C3CB8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514.60</vt:lpstr>
      <vt:lpstr>Variablen</vt:lpstr>
      <vt:lpstr>'514.60'!Druckbereich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Luginbuehl Ursula, PL43</dc:creator>
  <cp:lastModifiedBy>Schaub Dominik, PL43</cp:lastModifiedBy>
  <cp:lastPrinted>2018-01-23T11:33:05Z</cp:lastPrinted>
  <dcterms:created xsi:type="dcterms:W3CDTF">2010-10-27T02:08:38Z</dcterms:created>
  <dcterms:modified xsi:type="dcterms:W3CDTF">2019-04-12T11:15:33Z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EZIAL">
    <vt:lpwstr>Blank</vt:lpwstr>
  </property>
  <property fmtid="{D5CDD505-2E9C-101B-9397-08002B2CF9AE}" pid="3" name="PostformsTemplateVersionId">
    <vt:lpwstr>0a00316a-4518-49f8-b3c0-a8c700929061</vt:lpwstr>
  </property>
  <property fmtid="{D5CDD505-2E9C-101B-9397-08002B2CF9AE}" pid="4" name="PostformsTemplateVersionFilename">
    <vt:lpwstr>2_514_60.xlsm</vt:lpwstr>
  </property>
  <property fmtid="{D5CDD505-2E9C-101B-9397-08002B2CF9AE}" pid="5" name="PostformsTemplateLanguage">
    <vt:lpwstr>fr</vt:lpwstr>
  </property>
  <property fmtid="{D5CDD505-2E9C-101B-9397-08002B2CF9AE}" pid="6" name="ContentTypeId">
    <vt:lpwstr>0x010100974D391C497C8F45BC59E9C46DF8DAC0004BC2E177CBCAE44FBF891B1FFDCF235D</vt:lpwstr>
  </property>
  <property fmtid="{D5CDD505-2E9C-101B-9397-08002B2CF9AE}" pid="7" name="_dlc_DocIdItemGuid">
    <vt:lpwstr>5838a4df-0188-4ef0-8bce-cda46eab94ee</vt:lpwstr>
  </property>
  <property fmtid="{D5CDD505-2E9C-101B-9397-08002B2CF9AE}" pid="8" name="TaxKeyword">
    <vt:lpwstr/>
  </property>
  <property fmtid="{D5CDD505-2E9C-101B-9397-08002B2CF9AE}" pid="9" name="PcDocClassification">
    <vt:lpwstr/>
  </property>
  <property fmtid="{D5CDD505-2E9C-101B-9397-08002B2CF9AE}" pid="10" name="PcDocTargetAudience">
    <vt:lpwstr/>
  </property>
  <property fmtid="{D5CDD505-2E9C-101B-9397-08002B2CF9AE}" pid="11" name="PcDocContentForm">
    <vt:lpwstr/>
  </property>
  <property fmtid="{D5CDD505-2E9C-101B-9397-08002B2CF9AE}" pid="12" name="PcDocLifecycle">
    <vt:lpwstr/>
  </property>
  <property fmtid="{D5CDD505-2E9C-101B-9397-08002B2CF9AE}" pid="13" name="PcDocContentType">
    <vt:lpwstr/>
  </property>
</Properties>
</file>